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activeTab="2"/>
  </bookViews>
  <sheets>
    <sheet name="21级博士研究生 " sheetId="3" r:id="rId1"/>
    <sheet name="20级硕士研究生" sheetId="4" r:id="rId2"/>
    <sheet name="21级学科教学类" sheetId="5" r:id="rId3"/>
    <sheet name="21级自然科学类" sheetId="6" r:id="rId4"/>
  </sheets>
  <definedNames>
    <definedName name="_xlnm._FilterDatabase" localSheetId="1" hidden="1">'20级硕士研究生'!#REF!</definedName>
    <definedName name="_xlnm._FilterDatabase" localSheetId="2" hidden="1">'21级学科教学类'!#REF!</definedName>
  </definedNames>
  <calcPr calcId="144525"/>
</workbook>
</file>

<file path=xl/sharedStrings.xml><?xml version="1.0" encoding="utf-8"?>
<sst xmlns="http://schemas.openxmlformats.org/spreadsheetml/2006/main" count="1064" uniqueCount="528">
  <si>
    <t>物能学院2021-2022学年博士学业奖学金计分统计表</t>
  </si>
  <si>
    <t>年级</t>
  </si>
  <si>
    <t>学号</t>
  </si>
  <si>
    <t>姓名</t>
  </si>
  <si>
    <t>专业</t>
  </si>
  <si>
    <t>课程学习综合成绩</t>
  </si>
  <si>
    <t>排名</t>
  </si>
  <si>
    <t>科研成果（请提供证明，否则视为无效）</t>
  </si>
  <si>
    <t>学科竞赛等获奖</t>
  </si>
  <si>
    <t>科研业绩分</t>
  </si>
  <si>
    <t>思政文体综合分（奖励分请提供证明，否则视为无效）</t>
  </si>
  <si>
    <t>总得分</t>
  </si>
  <si>
    <t>推荐获奖</t>
  </si>
  <si>
    <t>论文名称/专利名称</t>
  </si>
  <si>
    <t>期刊名称/专利类别</t>
  </si>
  <si>
    <t>作者排名</t>
  </si>
  <si>
    <t>刊出日期</t>
  </si>
  <si>
    <t>等级</t>
  </si>
  <si>
    <t>科研成果计分</t>
  </si>
  <si>
    <t>名称</t>
  </si>
  <si>
    <t>时间</t>
  </si>
  <si>
    <t>获奖等级、名次</t>
  </si>
  <si>
    <t>学科竞赛等计分</t>
  </si>
  <si>
    <t>类别</t>
  </si>
  <si>
    <t>项目</t>
  </si>
  <si>
    <t>计分</t>
  </si>
  <si>
    <t>奖励分</t>
  </si>
  <si>
    <t>基础分</t>
  </si>
  <si>
    <t>综合分</t>
  </si>
  <si>
    <t>2021级</t>
  </si>
  <si>
    <t>QBX20210089</t>
  </si>
  <si>
    <t>毛双锁</t>
  </si>
  <si>
    <t>凝聚态物理</t>
  </si>
  <si>
    <t>Mechanism and Application of Capacitive-Coupled Memristive Behavior Based on a Biomaterial Developed Memristive Device</t>
  </si>
  <si>
    <t>ACS Applied Electronic Materials</t>
  </si>
  <si>
    <t>一作</t>
  </si>
  <si>
    <t>2021.12.30</t>
  </si>
  <si>
    <t>SCI-3区</t>
  </si>
  <si>
    <t>一等</t>
  </si>
  <si>
    <t>Analog-to-digital and self-rectifying resistive switching behavior based on flower-like δ-MnO2</t>
  </si>
  <si>
    <t>Applied Surface Science</t>
  </si>
  <si>
    <t>2022.05.04</t>
  </si>
  <si>
    <t>SCI-1区</t>
  </si>
  <si>
    <t>Applications of biomemristors in next generation wearable electronics</t>
  </si>
  <si>
    <t>Nanoscale Horizons</t>
  </si>
  <si>
    <t>2022.05.11</t>
  </si>
  <si>
    <t>SCI-2区</t>
  </si>
  <si>
    <t>α-MnO2 nanorods-based memristors with nonvolatile resistive switching behavior</t>
  </si>
  <si>
    <t>Ceramics International</t>
  </si>
  <si>
    <t>2022.07.22</t>
  </si>
  <si>
    <t>QBX20210088</t>
  </si>
  <si>
    <t>王少雄</t>
  </si>
  <si>
    <t>《A single-beam NIR laser-triggered full-color upconversion tuning of a Er/Tm:CsYb2F7@glass photothermal nanocomposite for optical security》</t>
  </si>
  <si>
    <t>Nanoscale</t>
  </si>
  <si>
    <t>通讯作者（二作）</t>
  </si>
  <si>
    <t>2022.03.07</t>
  </si>
  <si>
    <t>文化艺术与体育活动</t>
  </si>
  <si>
    <t>校级/2021年校研究生篮球赛第五名</t>
  </si>
  <si>
    <t>二等</t>
  </si>
  <si>
    <t>《Ultra-stable narrowband green-emitting CsPbBr3 quantum dot-embedded glass ceramics for wide color gamut backlit displays》</t>
  </si>
  <si>
    <t>Journal of Materials Chemistry C</t>
  </si>
  <si>
    <t>共一（第2位）</t>
  </si>
  <si>
    <t>2022.04.11</t>
  </si>
  <si>
    <t>院级/2021年院篮球赛第一名</t>
  </si>
  <si>
    <t>《Engineering upconverting core–shell nano-probe for spectral responsive fluid velocimetry》</t>
  </si>
  <si>
    <t>Nano Research</t>
  </si>
  <si>
    <t>《Invisible NIR Spectral Imaging and Laser-Induced Thermal Imaging of Na(Nd/Y)F4@glass with Opposite Effect for Optical Security》</t>
  </si>
  <si>
    <t>Laser Photonics Rev.</t>
  </si>
  <si>
    <t>共一（第1位）</t>
  </si>
  <si>
    <t>2022.05.18</t>
  </si>
  <si>
    <t>《Erasable glass-stabilized perovskite quantum dots for NIR laser-stimuli-responsive optical security》</t>
  </si>
  <si>
    <t>Cell Reports Physical Science</t>
  </si>
  <si>
    <t>2022.03.16</t>
  </si>
  <si>
    <t>QBX20210087</t>
  </si>
  <si>
    <t>郭文锑</t>
  </si>
  <si>
    <t>Influence of Co and Co-F co-doping on defect-induced intrinsic ferromagnetic properties of PbPdO2 nanoparticles</t>
  </si>
  <si>
    <t>Journal of Magnetism and Magnetic Materials</t>
  </si>
  <si>
    <t>共一（2/2）</t>
  </si>
  <si>
    <t>2022.07.01</t>
  </si>
  <si>
    <t>二等奖</t>
  </si>
  <si>
    <t>First-principles study on the heterostructure of twisted graphene/hexagonal boron nitride/graphene sandwich structure</t>
  </si>
  <si>
    <t>Journal of Physics: Condensed Matter</t>
  </si>
  <si>
    <t>2022.01.07</t>
  </si>
  <si>
    <t>The Zintl phase compounds AEIn2As2 (AE = Ca, Sr, Ba): topological phase transition under pressure</t>
  </si>
  <si>
    <t>Physical Chemistry Chemical Physics</t>
  </si>
  <si>
    <t>单独一作</t>
  </si>
  <si>
    <t>2022.06.28</t>
  </si>
  <si>
    <t>Pressure-induced topological quantum phase transition in the magnetic topological insulator MnBi2Te4</t>
  </si>
  <si>
    <t>New Journal of Physics</t>
  </si>
  <si>
    <t>2021.08.17</t>
  </si>
  <si>
    <t>QBX20210085</t>
  </si>
  <si>
    <t>林继栋</t>
  </si>
  <si>
    <t>Ultra-stable narrowband green-emitting CsPbBr3 quantum dot-embedded glass ceramics for wide color gamut backlit displays</t>
  </si>
  <si>
    <t>共一（1/2）</t>
  </si>
  <si>
    <t xml:space="preserve">2022.4.12 </t>
  </si>
  <si>
    <t>无</t>
  </si>
  <si>
    <t>Ultra-narrowband emitting and highly stable CsPbX3@glass@PDMS(X3=Br3, Br1.5I1.5) monolithic composite film for backlit displays</t>
  </si>
  <si>
    <t>Journal of Luminescence</t>
  </si>
  <si>
    <t>通讯作者(四作）</t>
  </si>
  <si>
    <t>CsPbX3 (X = Cl,Br,I)钙钛矿量子点玻璃制备及其应用研究进展</t>
  </si>
  <si>
    <t>发光学报</t>
  </si>
  <si>
    <t xml:space="preserve">2021.9.14 </t>
  </si>
  <si>
    <t>EI收录</t>
  </si>
  <si>
    <t>物能学院2021-2022年硕士学业奖学金计分统计表</t>
  </si>
  <si>
    <t>学科竞赛等获奖（请提供证明，否则视为无效）</t>
  </si>
  <si>
    <t>拟定奖学金等级</t>
  </si>
  <si>
    <t>QSX20200764</t>
  </si>
  <si>
    <t>权炜伟</t>
  </si>
  <si>
    <t>能源与材料工程</t>
  </si>
  <si>
    <t>In-situ Surface Reduction to Accessing Atomically Dispersed Platinum on Carbon Sheets for Acidic Hydrogen Evolution</t>
  </si>
  <si>
    <t>2021.10.19</t>
  </si>
  <si>
    <t>宿舍</t>
  </si>
  <si>
    <t>舍长</t>
  </si>
  <si>
    <t>一等奖</t>
  </si>
  <si>
    <t>Electrochemical CO2 Reduction on Cu: Synthesis-Controlled Structure Preference and Selectivity</t>
  </si>
  <si>
    <t>Advanced Science</t>
  </si>
  <si>
    <t>2021.10.23</t>
  </si>
  <si>
    <t>QSZ20201253</t>
  </si>
  <si>
    <t>胡靖伟</t>
  </si>
  <si>
    <t>材料与化工</t>
  </si>
  <si>
    <t>Health factor analysis and remaining useful life prediction for batteries based on a cross-cycle health factor clustering framework</t>
  </si>
  <si>
    <t>Journal of Energy Storage</t>
  </si>
  <si>
    <t>2022.4.20</t>
  </si>
  <si>
    <t>社会工作</t>
  </si>
  <si>
    <t>院执行主席</t>
  </si>
  <si>
    <t>State of Charge Centralized Estimation of Road Condition Information Based on Fuzzy Sunday Algorithm</t>
  </si>
  <si>
    <t>energies</t>
  </si>
  <si>
    <t>2022.4.13</t>
  </si>
  <si>
    <t>院级羽毛球男双一等奖</t>
  </si>
  <si>
    <t>2021中国自动化大会</t>
  </si>
  <si>
    <t>2021.11.4</t>
  </si>
  <si>
    <t>院级羽毛球男单三等奖</t>
  </si>
  <si>
    <t>院级羽毛球混双三等奖</t>
  </si>
  <si>
    <t>院级羽毛球师生赛二等奖</t>
  </si>
  <si>
    <t>QSZ20201252</t>
  </si>
  <si>
    <t>朱季文</t>
  </si>
  <si>
    <t>QSZ20201256</t>
  </si>
  <si>
    <t>廖盛祥</t>
  </si>
  <si>
    <t>A hierarchical structure perovskite quantum dots film for laser-driven projection display</t>
  </si>
  <si>
    <t>Advanced Functional Materials</t>
  </si>
  <si>
    <t>online prooof  2022.10.16</t>
  </si>
  <si>
    <t>QSX20200760</t>
  </si>
  <si>
    <t>林旭棋</t>
  </si>
  <si>
    <t>能源与材料物理</t>
  </si>
  <si>
    <t>Fe/Fe3C modification to effectively achieve high-performance Si-C anode</t>
  </si>
  <si>
    <t>Journal of Materials Chemistry A</t>
  </si>
  <si>
    <t>2022.9.30</t>
  </si>
  <si>
    <t>校级比赛</t>
  </si>
  <si>
    <t>2021年校篮球赛第五名</t>
  </si>
  <si>
    <t>院级比赛</t>
  </si>
  <si>
    <t>2021年院篮球赛第一名</t>
  </si>
  <si>
    <t>QSZ20191076</t>
  </si>
  <si>
    <t>刘利文</t>
  </si>
  <si>
    <t>材料工程</t>
  </si>
  <si>
    <t>A self-sacrifice template strategy to synthesize silicon@carbon with interior void space for boosting lithium storage performance</t>
  </si>
  <si>
    <t>Advanced Composites and Hybrid Materials</t>
  </si>
  <si>
    <t>“六百光年杯”第十五届全国大学生节能减排社会实践与科技竞赛</t>
  </si>
  <si>
    <t>2022.8.7</t>
  </si>
  <si>
    <t>三等奖</t>
  </si>
  <si>
    <t>QSZ20201240</t>
  </si>
  <si>
    <t>张明泽</t>
  </si>
  <si>
    <t>Color-tunable hypersensitive temperature sensor based on metal organic framework doped with Eu3+ and Dy3+ via phonon-assisted energy transfer</t>
  </si>
  <si>
    <t>Journal of Rare Earths</t>
  </si>
  <si>
    <t>online prooof  2022.10.01</t>
  </si>
  <si>
    <t>QSZ20201257</t>
  </si>
  <si>
    <t>张永胜</t>
  </si>
  <si>
    <t>Review on the elemental analysis of polymetallic deposits by total-reflection X-ray fluorescence spectrometry</t>
  </si>
  <si>
    <t>Applied Spectroscopy Reviews</t>
  </si>
  <si>
    <t>QSX20200766</t>
  </si>
  <si>
    <t>甘露</t>
  </si>
  <si>
    <t>Understanding the Aging Mechanism of Na-Based Layered Oxide Cathodes with Different Stacking Structures.</t>
  </si>
  <si>
    <t>ACS Applied Materials &amp; Interfaces</t>
  </si>
  <si>
    <t>2022.07.06</t>
  </si>
  <si>
    <t>职称</t>
  </si>
  <si>
    <t>团支书</t>
  </si>
  <si>
    <t>钠离子电池层状氧化物正极材料有序结构研究进展</t>
  </si>
  <si>
    <t>硅酸盐学报</t>
  </si>
  <si>
    <t>EI</t>
  </si>
  <si>
    <t>一种改善钠离子层状正极材料超晶格结构的方法</t>
  </si>
  <si>
    <t>中国国家发明专利</t>
  </si>
  <si>
    <t>导师一作，学生二作</t>
  </si>
  <si>
    <t>2022.08.30</t>
  </si>
  <si>
    <t>QSX20200741</t>
  </si>
  <si>
    <t>李嘉欣</t>
  </si>
  <si>
    <t>Contacts between monolayer black phosphorene and metal electrodes: Ohmic,Schottky, and their regulating strategy</t>
  </si>
  <si>
    <t>JOURNAL OF APPLIED PHYSICS</t>
  </si>
  <si>
    <t>导师一作（本人贡献率60%）</t>
  </si>
  <si>
    <t>2021.9.28</t>
  </si>
  <si>
    <t>Effect of non-magnetic doping on magnetic stateand Li/Na adsorption and diffusion of black phosphorene</t>
  </si>
  <si>
    <t>JOURNAL OF PHYSICS-CONDENSED MATTER</t>
  </si>
  <si>
    <t>2022.5.12</t>
  </si>
  <si>
    <t>QSZ20201243</t>
  </si>
  <si>
    <t>陈威东</t>
  </si>
  <si>
    <t>Enhanced critical current density at high magnetic fields in MgB2 wire processed by in-situ spark plasma sintering</t>
  </si>
  <si>
    <t>Journal of Alloys and Compounds</t>
  </si>
  <si>
    <t>2021.9.17</t>
  </si>
  <si>
    <t>院研究生会体育部部长</t>
  </si>
  <si>
    <t>荣誉称号</t>
  </si>
  <si>
    <t>校级三好研究生</t>
  </si>
  <si>
    <t>校研究生篮球赛第五</t>
  </si>
  <si>
    <t>院研究生篮球赛第一</t>
  </si>
  <si>
    <t>QSX20200735</t>
  </si>
  <si>
    <t>陈丹丹</t>
  </si>
  <si>
    <t>理论物理</t>
  </si>
  <si>
    <t>Non-Classical Correlations between Single Photons and Magnons</t>
  </si>
  <si>
    <t>Annalen der Physik</t>
  </si>
  <si>
    <t>2022.09.10</t>
  </si>
  <si>
    <t>社长</t>
  </si>
  <si>
    <t>QSX20200745</t>
  </si>
  <si>
    <t>袁丹文</t>
  </si>
  <si>
    <t>Topological Properties in Strained Monolayer Antimony Iodide</t>
  </si>
  <si>
    <t>Chinese Physics Letters</t>
  </si>
  <si>
    <t>2021.10.27</t>
  </si>
  <si>
    <t>QSZ20201254</t>
  </si>
  <si>
    <t>陈乔鑫</t>
  </si>
  <si>
    <t>Time-Driven Scheduling Based on Reinforcement Learning for Reasoning Tasks in Vehicle Edge Computing</t>
  </si>
  <si>
    <t>Wireless Communication and Mobile Computing</t>
  </si>
  <si>
    <t>2022.2.23</t>
  </si>
  <si>
    <t>SCI-4区</t>
  </si>
  <si>
    <t>车载边缘计算中推理任务的实时调度策略</t>
  </si>
  <si>
    <t>计算机集成制造系统</t>
  </si>
  <si>
    <t>2021.11.1</t>
  </si>
  <si>
    <t>2021CCF中国数字服务大会</t>
  </si>
  <si>
    <t>国内会议</t>
  </si>
  <si>
    <t>2021.12.2-12.4</t>
  </si>
  <si>
    <t>QSX20200747</t>
  </si>
  <si>
    <t>黄璐</t>
  </si>
  <si>
    <t>Regulation of Te atomic vacancy defects in the intrinsic magnetic topological insulator MnBi6Te10</t>
  </si>
  <si>
    <t>Eur. Phys. J. B</t>
  </si>
  <si>
    <t>2021.10.13</t>
  </si>
  <si>
    <t>荣誉嘉奖</t>
  </si>
  <si>
    <t>校级“三好研究生”称号</t>
  </si>
  <si>
    <t>QSZ20201259</t>
  </si>
  <si>
    <t>朱理铭</t>
  </si>
  <si>
    <t>Vertical Magnetic Field Distribution Characteristics of Triple-Peaks Halbach Array PMG and Its Engineering Application in HTS Maglev Train</t>
  </si>
  <si>
    <t>IEEE Transactions on Applied Superconductivity</t>
  </si>
  <si>
    <t xml:space="preserve">导师一作（本人贡献率60%）
【导师周大进】
</t>
  </si>
  <si>
    <t>2022.10.17</t>
  </si>
  <si>
    <t>第十六届全国超导学术研讨会</t>
  </si>
  <si>
    <t>第二届榕城杯中学拔尖人才物理培训示范研讨课</t>
  </si>
  <si>
    <t>QSX20200742</t>
  </si>
  <si>
    <t>马文君</t>
  </si>
  <si>
    <t>Multi-signal optical temperature sensing properties of Eu3+-doped NaYF4 nanoparticles</t>
  </si>
  <si>
    <t>Luminescence</t>
  </si>
  <si>
    <t>录用</t>
  </si>
  <si>
    <t>QSZ20201247</t>
  </si>
  <si>
    <t>金浩</t>
  </si>
  <si>
    <t>高性能超导线带材的制备</t>
  </si>
  <si>
    <t>分会报告者</t>
  </si>
  <si>
    <t>2021.10.1</t>
  </si>
  <si>
    <t>国际学术会议</t>
  </si>
  <si>
    <t>Superconducting properties and intergranular coupling of high-strength Sr1-xKxFe2As2/Ag/Nb/Cu composite conductors</t>
  </si>
  <si>
    <t>待录用（2022.9.27已回复审稿意见）</t>
  </si>
  <si>
    <t>QSZ20201250</t>
  </si>
  <si>
    <t>周恩飞</t>
  </si>
  <si>
    <t>高场磁体用卷绕法36芯Nb3Al超导线材制备研究</t>
  </si>
  <si>
    <t>QSX20200744</t>
  </si>
  <si>
    <t>寇丙东</t>
  </si>
  <si>
    <t>Toy-blocks-inspired programmable supercapacitors with high energy density</t>
  </si>
  <si>
    <t>Chemical Engineering Journal</t>
  </si>
  <si>
    <t xml:space="preserve">老师一作，学生二作
</t>
  </si>
  <si>
    <t>2022.5.6</t>
  </si>
  <si>
    <t>QSZ20201241</t>
  </si>
  <si>
    <t>陈阳</t>
  </si>
  <si>
    <t>一种基于钡掺杂铁酸铋体系薄膜的四态存储器及其制备方法</t>
  </si>
  <si>
    <t>发明专利</t>
  </si>
  <si>
    <t>实质审查</t>
  </si>
  <si>
    <t>未达毕业班参评条件（发明专利需获得授权）</t>
  </si>
  <si>
    <t>一种增大超磁致伸缩驱动器驱动行程的系统</t>
  </si>
  <si>
    <t>QSZ20201262</t>
  </si>
  <si>
    <t>谢飞</t>
  </si>
  <si>
    <t>一种活性炭吸附氡饱和系数的快速测定装置和方法</t>
  </si>
  <si>
    <t>在投</t>
  </si>
  <si>
    <t>QSX20200737</t>
  </si>
  <si>
    <t>李赫</t>
  </si>
  <si>
    <t>一种fega基磁电复合薄膜及其制备方法</t>
  </si>
  <si>
    <t>二作（导师第一）</t>
  </si>
  <si>
    <t>QSZ20201251</t>
  </si>
  <si>
    <t>徐铖杰</t>
  </si>
  <si>
    <t>Efficient implementation of kilogram-scale, high capacity and long-life Si-C anodes</t>
  </si>
  <si>
    <t>Energy Storage Materials</t>
  </si>
  <si>
    <t>审稿中</t>
  </si>
  <si>
    <t>未达毕业班参评条件（论文需发表或已录用）</t>
  </si>
  <si>
    <t>QSZ20200763</t>
  </si>
  <si>
    <t>邓瑞华</t>
  </si>
  <si>
    <t xml:space="preserve"> Tri-Functionalized Li2B4O7 Coated LiNi0.5Co0.2Mn0.3O2 for Boosted Performance Lithium-Ion Batteries</t>
  </si>
  <si>
    <t>QSX20200761</t>
  </si>
  <si>
    <t>申辽</t>
  </si>
  <si>
    <t>Scalable Synthesized High-performance Si-C Hybrid for Lithium Batteries</t>
  </si>
  <si>
    <t>Journal of Energy Chemistry</t>
  </si>
  <si>
    <t>回复中</t>
  </si>
  <si>
    <t>Efficient implementation of kilogram-scale, high-capacity and long-life Si-C anodes</t>
  </si>
  <si>
    <t>QSX20200733</t>
  </si>
  <si>
    <t>尹鑫怡</t>
  </si>
  <si>
    <t>Enhancement  and Derictional Controlling of Quantum Steering in Cavity Magnetic Hybrid Systems</t>
  </si>
  <si>
    <t>Phys.Rev.Applied</t>
  </si>
  <si>
    <t>多引脚巨原子嵌套耦合于波导系统的电磁诱导透明现象</t>
  </si>
  <si>
    <t>福建师范大学学报</t>
  </si>
  <si>
    <t>思政文体奖励分得分</t>
  </si>
  <si>
    <t>思政文体综合分</t>
  </si>
  <si>
    <t>QSZ20210545</t>
  </si>
  <si>
    <t>肖莹莹</t>
  </si>
  <si>
    <t>学科教学（物理）</t>
  </si>
  <si>
    <t>龙洗振幅的模拟研究</t>
  </si>
  <si>
    <t>物理教师</t>
  </si>
  <si>
    <t>2022.10.05</t>
  </si>
  <si>
    <t>B类刊物</t>
  </si>
  <si>
    <t>院体育部副部长</t>
  </si>
  <si>
    <t>异“曲”同“工”—— 一道竞赛题的多角度解析</t>
  </si>
  <si>
    <t>中学理科园地</t>
  </si>
  <si>
    <t>一般CN期刊</t>
  </si>
  <si>
    <t>院级教师技能大赛优秀奖</t>
  </si>
  <si>
    <t>院级羽毛球混双 三等奖</t>
  </si>
  <si>
    <t>院级羽毛球师生赛 二等奖</t>
  </si>
  <si>
    <t>QSZ20210544</t>
  </si>
  <si>
    <t>罗宇芳</t>
  </si>
  <si>
    <t>《一道动力学竞赛题的多角度剖析》</t>
  </si>
  <si>
    <t>《物理教学》</t>
  </si>
  <si>
    <t>2022年第七期</t>
  </si>
  <si>
    <t>核心期刊</t>
  </si>
  <si>
    <t>学院团委副书记</t>
  </si>
  <si>
    <t>《中华传统文化润物无声——以“角动量”为例开展研究性学习》</t>
  </si>
  <si>
    <t>《物理通报》</t>
  </si>
  <si>
    <t>院优秀团干部</t>
  </si>
  <si>
    <t>QSZ20210530</t>
  </si>
  <si>
    <t>高彤</t>
  </si>
  <si>
    <t>基于Python软件的信息技术与物理教学的融合 ——以“电流的磁场”为例</t>
  </si>
  <si>
    <t>湖南中学物理</t>
  </si>
  <si>
    <t>见刊</t>
  </si>
  <si>
    <t>QSZ20210528</t>
  </si>
  <si>
    <t>王云婷</t>
  </si>
  <si>
    <t>基于高考评价体系的试题分析及教学探讨——以2021年部分高考物理试题为例</t>
  </si>
  <si>
    <t>2022.7.15</t>
  </si>
  <si>
    <t>QSZ20210524</t>
  </si>
  <si>
    <t>林鸿辉</t>
  </si>
  <si>
    <t>将生活实践问题情境引入物理课堂—以"神州十三号为例"</t>
  </si>
  <si>
    <t>2022.7.5</t>
  </si>
  <si>
    <t>QSZ20210520</t>
  </si>
  <si>
    <t>丛小涵</t>
  </si>
  <si>
    <t>复合场问题的多角度解析——以一道高考模拟试题为例</t>
  </si>
  <si>
    <t>《物理之友》</t>
  </si>
  <si>
    <t>0（1）</t>
  </si>
  <si>
    <t>0（2）</t>
  </si>
  <si>
    <t>注：标红文字为第二轮遴选将“录用”成果计分排序，并非实际得分</t>
  </si>
  <si>
    <t>新课标下传统科技与初中物理教学的结合——以“回音建筑”为例</t>
  </si>
  <si>
    <t>《中学理科园地》</t>
  </si>
  <si>
    <t>QSZ20210531</t>
  </si>
  <si>
    <t>张华杰</t>
  </si>
  <si>
    <t>高中物理居家实验的设计与研究——以”重力加速度测量“为例</t>
  </si>
  <si>
    <t>党支部书记</t>
  </si>
  <si>
    <t>QSZ20210547</t>
  </si>
  <si>
    <t>林雪萍</t>
  </si>
  <si>
    <t>基于STEM教育的初中物理综合实践活动——以"研究奇妙的云悬浮为例"</t>
  </si>
  <si>
    <t>党支部组织委员</t>
  </si>
  <si>
    <t>院级教学技能比赛</t>
  </si>
  <si>
    <t>QSZ20210525</t>
  </si>
  <si>
    <t>林娴婷</t>
  </si>
  <si>
    <t>《滚灯》</t>
  </si>
  <si>
    <t>QSZ20210549</t>
  </si>
  <si>
    <t>梁文韬</t>
  </si>
  <si>
    <t>基于“四层四翼”挖掘科幻电影的物理资源——以电影“复仇者联系”系列为例</t>
  </si>
  <si>
    <t>宣传部部长</t>
  </si>
  <si>
    <t>QSZ20210534</t>
  </si>
  <si>
    <t>张雯婷</t>
  </si>
  <si>
    <t>渗透物理学史，发展质疑创新</t>
  </si>
  <si>
    <t>权益部部长</t>
  </si>
  <si>
    <t>QSZ20210522</t>
  </si>
  <si>
    <t>王雅萍</t>
  </si>
  <si>
    <t>《通过测量液体表面张力研究分子间作用力》</t>
  </si>
  <si>
    <t>实验室科学</t>
  </si>
  <si>
    <t>QSZ20210529</t>
  </si>
  <si>
    <t>薛晨欣</t>
  </si>
  <si>
    <t>物理学史“读思达”，核心素养得提升</t>
  </si>
  <si>
    <t>物理通报</t>
  </si>
  <si>
    <t>院级师生羽毛球比赛</t>
  </si>
  <si>
    <t>QSZ20210537</t>
  </si>
  <si>
    <t>肖鸿炜</t>
  </si>
  <si>
    <t>基于SOLO分类理论的高中物理实验教学设计</t>
  </si>
  <si>
    <t>院级羽毛球比赛</t>
  </si>
  <si>
    <t>QSZ20210019</t>
  </si>
  <si>
    <t>周滢滢</t>
  </si>
  <si>
    <t>基于核心素养挖掘物理学史</t>
  </si>
  <si>
    <t>QSZ20210533</t>
  </si>
  <si>
    <t>包鼎宁</t>
  </si>
  <si>
    <t>基于模型建构的水平层次划分浅谈高中生模型建构能力的培养 ——以“单摆”模型为例</t>
  </si>
  <si>
    <t>QSZ20210523</t>
  </si>
  <si>
    <t>李理君</t>
  </si>
  <si>
    <t>“双减”政策下项目式作业的初探  ——以“多彩的光”为例</t>
  </si>
  <si>
    <t>QSZ20210532</t>
  </si>
  <si>
    <t>王玲艳</t>
  </si>
  <si>
    <t>中学物理与大学物理衔接教学策略探讨——以“简谐运动”为例</t>
  </si>
  <si>
    <t>科研成果</t>
  </si>
  <si>
    <t>QSZ20211401</t>
  </si>
  <si>
    <t>袁  合</t>
  </si>
  <si>
    <t>党支部副书记</t>
  </si>
  <si>
    <t>校级/英语演讲风采大赛一等奖</t>
  </si>
  <si>
    <t>青年志愿活动活动</t>
  </si>
  <si>
    <t>35学时</t>
  </si>
  <si>
    <t>国家级/美丽中国第十届梦想导师项目“优秀梦想大老师”</t>
  </si>
  <si>
    <t>QSX20210797</t>
  </si>
  <si>
    <t>杨璐安</t>
  </si>
  <si>
    <t>2021年度五四红旗团支部-团支书</t>
  </si>
  <si>
    <t>优秀共青团干部</t>
  </si>
  <si>
    <t>QSX20210780</t>
  </si>
  <si>
    <t>刘睿琪</t>
  </si>
  <si>
    <t>青年志愿者工作中心（部长）</t>
  </si>
  <si>
    <t>参加青年志愿者活动（21时长）</t>
  </si>
  <si>
    <t>校级</t>
  </si>
  <si>
    <t>五四红旗团支部—成员</t>
  </si>
  <si>
    <t>优秀共青团员</t>
  </si>
  <si>
    <t>QSX20210808</t>
  </si>
  <si>
    <t>翁天奇</t>
  </si>
  <si>
    <t>2021级研究生第一党支部委员</t>
  </si>
  <si>
    <t>竞赛</t>
  </si>
  <si>
    <t>实验室安全知识竞赛优秀奖</t>
  </si>
  <si>
    <t>QSX20210806</t>
  </si>
  <si>
    <t>蔡庆瑞</t>
  </si>
  <si>
    <t>学习委员</t>
  </si>
  <si>
    <t>2021年度五四红旗团支部-学习委员</t>
  </si>
  <si>
    <t>QSX20210775</t>
  </si>
  <si>
    <t>覃  情</t>
  </si>
  <si>
    <t>2021年实验室安全知识竞赛三等奖</t>
  </si>
  <si>
    <t>2021年实验室安全知识竞赛优秀奖（团体赛）</t>
  </si>
  <si>
    <t>QSX20210801</t>
  </si>
  <si>
    <t>农小嶢</t>
  </si>
  <si>
    <t>院优秀共青团员</t>
  </si>
  <si>
    <t>QSX20210803</t>
  </si>
  <si>
    <t>高靖国</t>
  </si>
  <si>
    <t>实验室安全知识竞赛三等奖</t>
  </si>
  <si>
    <t>班长</t>
  </si>
  <si>
    <t>2021年度五四红旗团支部-班长</t>
  </si>
  <si>
    <t>QSX20210791</t>
  </si>
  <si>
    <t>吴颖真</t>
  </si>
  <si>
    <t>党支部委员</t>
  </si>
  <si>
    <t>2021-2022学年物理与能源学院第一届研究生羽毛球赛男女混双冠军</t>
  </si>
  <si>
    <t>2021-2022学年物理与能源学院第一届研究生羽毛球赛女子单打季军</t>
  </si>
  <si>
    <t>QSZ20211429</t>
  </si>
  <si>
    <t>邱家振</t>
  </si>
  <si>
    <t>青年志愿者工作中心副主任</t>
  </si>
  <si>
    <t>文体艺术与体育活动</t>
  </si>
  <si>
    <t>校级/2021年实验室安全知识竞赛三等奖</t>
  </si>
  <si>
    <t>QSZ20211404</t>
  </si>
  <si>
    <t>莫观清</t>
  </si>
  <si>
    <t>组织部副部长</t>
  </si>
  <si>
    <t>QSZ20211408</t>
  </si>
  <si>
    <t>陈树鑫</t>
  </si>
  <si>
    <t>校级/福建师范大学第十七届研究生篮球赛第五名</t>
  </si>
  <si>
    <t>院级/物理与能源学院“物能杯”篮球赛 第一名</t>
  </si>
  <si>
    <t>QSZ20211427</t>
  </si>
  <si>
    <t>陈  惠</t>
  </si>
  <si>
    <t>QSX20210807</t>
  </si>
  <si>
    <t>曾力强</t>
  </si>
  <si>
    <t>2021</t>
  </si>
  <si>
    <t>QSZ20211424</t>
  </si>
  <si>
    <t>徐宏宇</t>
  </si>
  <si>
    <t>福建省互联网+省赛</t>
  </si>
  <si>
    <t>2022.08.12</t>
  </si>
  <si>
    <t>特等奖(金奖)、1</t>
  </si>
  <si>
    <t>学院权益部副部长</t>
  </si>
  <si>
    <t>QSZ20211423</t>
  </si>
  <si>
    <t>林兴源</t>
  </si>
  <si>
    <t>研会主席团成员</t>
  </si>
  <si>
    <t>QSZ20211419</t>
  </si>
  <si>
    <t>张文良</t>
  </si>
  <si>
    <t>QSZ20211407</t>
  </si>
  <si>
    <t>杨泽众</t>
  </si>
  <si>
    <t>院级/物能乒乓球比赛第五名</t>
  </si>
  <si>
    <t>校级/实验室安全比赛二等奖</t>
  </si>
  <si>
    <t>QSX20210789</t>
  </si>
  <si>
    <t>曾立轩</t>
  </si>
  <si>
    <t>实验安全知识竞赛</t>
  </si>
  <si>
    <t>优秀奖</t>
  </si>
  <si>
    <t>QSX20210810</t>
  </si>
  <si>
    <t>黄子晴</t>
  </si>
  <si>
    <t>研究生实验室安全知识竞赛优秀奖</t>
  </si>
  <si>
    <t>QSZ20211406</t>
  </si>
  <si>
    <t>杨玉胜</t>
  </si>
  <si>
    <t>校级/2021年实验室安全知识竞赛团体赛优秀奖</t>
  </si>
  <si>
    <t>QSX20210774</t>
  </si>
  <si>
    <t>覃  威</t>
  </si>
  <si>
    <t>QSZ20211428</t>
  </si>
  <si>
    <t>倪  浩</t>
  </si>
  <si>
    <t>QSZ20211422</t>
  </si>
  <si>
    <t>郑裕恒</t>
  </si>
  <si>
    <t>校级/2021年实验室安全知识竞赛优秀奖</t>
  </si>
  <si>
    <t>QSX20210792</t>
  </si>
  <si>
    <t>张少华</t>
  </si>
  <si>
    <t>QSX20210771</t>
  </si>
  <si>
    <t>万钦敏</t>
  </si>
  <si>
    <t>QSX20210773</t>
  </si>
  <si>
    <t>柴德康</t>
  </si>
  <si>
    <t>最后一名同分</t>
  </si>
  <si>
    <t>QSX20210804</t>
  </si>
  <si>
    <t>陈  晨</t>
  </si>
  <si>
    <t>QSX20210776</t>
  </si>
  <si>
    <t>郑江滨</t>
  </si>
  <si>
    <t>QSX20210796</t>
  </si>
  <si>
    <t>梁贤天</t>
  </si>
  <si>
    <t>QSZ20211420</t>
  </si>
  <si>
    <t>谢茂盛</t>
  </si>
  <si>
    <t>QSX20210788</t>
  </si>
  <si>
    <t>叶杰锋</t>
  </si>
  <si>
    <t>QSZ20211425</t>
  </si>
  <si>
    <t>汪昕隆</t>
  </si>
  <si>
    <t>QSX20210790</t>
  </si>
  <si>
    <t>杜昌泽</t>
  </si>
  <si>
    <t>QSX20210787</t>
  </si>
  <si>
    <t>徐诗琳</t>
  </si>
  <si>
    <t>QSX20210795</t>
  </si>
  <si>
    <t>宋声波</t>
  </si>
  <si>
    <t>QSZ20211415</t>
  </si>
  <si>
    <t>郑  嵩</t>
  </si>
  <si>
    <t>QSX20210783</t>
  </si>
  <si>
    <t>宋  飞</t>
  </si>
  <si>
    <t>QSZ20211411</t>
  </si>
  <si>
    <t>陈仁景</t>
  </si>
  <si>
    <t>QSZ20211403</t>
  </si>
  <si>
    <t>俞宏杰</t>
  </si>
  <si>
    <t>QSZ20211409</t>
  </si>
  <si>
    <t>王铭良</t>
  </si>
  <si>
    <t>QSZ20211417</t>
  </si>
  <si>
    <t>李  辉</t>
  </si>
  <si>
    <t>QSZ20211410</t>
  </si>
  <si>
    <t>唐  鹏</t>
  </si>
  <si>
    <t>QSZ20211418</t>
  </si>
  <si>
    <t>杜启焱</t>
  </si>
  <si>
    <t>QSZ20211431</t>
  </si>
  <si>
    <t>薛冠峰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</si>
</sst>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.000_ "/>
  </numFmts>
  <fonts count="6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26"/>
      <name val="微软雅黑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b/>
      <sz val="14"/>
      <color rgb="FF000000"/>
      <name val="宋体"/>
      <charset val="134"/>
    </font>
    <font>
      <sz val="12"/>
      <name val="宋体"/>
      <charset val="134"/>
    </font>
    <font>
      <sz val="12"/>
      <color rgb="FF000000"/>
      <name val="新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rgb="FF000000"/>
      <name val="新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5" tint="-0.25"/>
      <name val="宋体"/>
      <charset val="134"/>
      <scheme val="minor"/>
    </font>
    <font>
      <sz val="11"/>
      <color rgb="FF000000"/>
      <name val="新宋体"/>
      <charset val="134"/>
    </font>
    <font>
      <b/>
      <sz val="11"/>
      <color theme="1"/>
      <name val="宋体"/>
      <charset val="134"/>
      <scheme val="minor"/>
    </font>
    <font>
      <sz val="11"/>
      <name val="新宋体"/>
      <charset val="134"/>
    </font>
    <font>
      <b/>
      <sz val="11"/>
      <name val="宋体"/>
      <charset val="134"/>
      <scheme val="minor"/>
    </font>
    <font>
      <b/>
      <sz val="11"/>
      <color theme="5" tint="-0.25"/>
      <name val="宋体"/>
      <charset val="134"/>
      <scheme val="minor"/>
    </font>
    <font>
      <sz val="11"/>
      <color rgb="FF000000"/>
      <name val="宋体"/>
      <charset val="134"/>
    </font>
    <font>
      <b/>
      <sz val="20"/>
      <color theme="5" tint="-0.25"/>
      <name val="宋体"/>
      <charset val="134"/>
      <scheme val="minor"/>
    </font>
    <font>
      <b/>
      <sz val="20"/>
      <name val="宋体"/>
      <charset val="134"/>
      <scheme val="minor"/>
    </font>
    <font>
      <b/>
      <sz val="18"/>
      <color theme="1"/>
      <name val="微软雅黑"/>
      <charset val="134"/>
    </font>
    <font>
      <b/>
      <sz val="20"/>
      <name val="微软雅黑"/>
      <charset val="134"/>
    </font>
    <font>
      <b/>
      <sz val="18"/>
      <name val="微软雅黑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b/>
      <sz val="14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微软雅黑"/>
      <charset val="134"/>
    </font>
    <font>
      <b/>
      <sz val="11"/>
      <name val="微软雅黑"/>
      <charset val="134"/>
    </font>
    <font>
      <b/>
      <sz val="16"/>
      <color theme="1"/>
      <name val="微软雅黑"/>
      <charset val="134"/>
    </font>
    <font>
      <b/>
      <sz val="20"/>
      <color theme="1"/>
      <name val="微软雅黑"/>
      <charset val="134"/>
    </font>
    <font>
      <sz val="11"/>
      <name val="微软雅黑"/>
      <charset val="134"/>
    </font>
    <font>
      <sz val="11"/>
      <color theme="1"/>
      <name val="微软雅黑"/>
      <charset val="134"/>
    </font>
    <font>
      <b/>
      <sz val="14"/>
      <name val="微软雅黑"/>
      <charset val="134"/>
    </font>
    <font>
      <b/>
      <sz val="14"/>
      <color rgb="FFFF0000"/>
      <name val="微软雅黑"/>
      <charset val="134"/>
    </font>
    <font>
      <sz val="12"/>
      <name val="微软雅黑"/>
      <charset val="134"/>
    </font>
    <font>
      <sz val="11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0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14" borderId="28" applyNumberFormat="0" applyFont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5" fillId="0" borderId="30" applyNumberFormat="0" applyFill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61" fillId="18" borderId="31" applyNumberFormat="0" applyAlignment="0" applyProtection="0">
      <alignment vertical="center"/>
    </xf>
    <xf numFmtId="0" fontId="62" fillId="18" borderId="27" applyNumberFormat="0" applyAlignment="0" applyProtection="0">
      <alignment vertical="center"/>
    </xf>
    <xf numFmtId="0" fontId="63" fillId="19" borderId="32" applyNumberFormat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64" fillId="0" borderId="33" applyNumberFormat="0" applyFill="0" applyAlignment="0" applyProtection="0">
      <alignment vertical="center"/>
    </xf>
    <xf numFmtId="0" fontId="65" fillId="0" borderId="34" applyNumberFormat="0" applyFill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</cellStyleXfs>
  <cellXfs count="406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0" fillId="0" borderId="0" xfId="0" applyAlignment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77" fontId="8" fillId="0" borderId="14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8" fontId="13" fillId="0" borderId="9" xfId="0" applyNumberFormat="1" applyFont="1" applyFill="1" applyBorder="1" applyAlignment="1">
      <alignment horizontal="center" vertical="center"/>
    </xf>
    <xf numFmtId="178" fontId="13" fillId="0" borderId="13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>
      <alignment vertical="center"/>
    </xf>
    <xf numFmtId="0" fontId="10" fillId="0" borderId="14" xfId="0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8" fontId="12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0" fillId="0" borderId="1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9" fillId="0" borderId="1" xfId="0" applyFont="1" applyFill="1" applyBorder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>
      <alignment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7" xfId="0" applyFont="1" applyFill="1" applyBorder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>
      <alignment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76" fontId="23" fillId="0" borderId="14" xfId="0" applyNumberFormat="1" applyFont="1" applyFill="1" applyBorder="1" applyAlignment="1">
      <alignment horizontal="center" vertical="center"/>
    </xf>
    <xf numFmtId="176" fontId="23" fillId="0" borderId="8" xfId="0" applyNumberFormat="1" applyFont="1" applyFill="1" applyBorder="1" applyAlignment="1">
      <alignment horizontal="center" vertical="center" wrapText="1"/>
    </xf>
    <xf numFmtId="176" fontId="23" fillId="0" borderId="8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center" vertical="center" wrapText="1"/>
    </xf>
    <xf numFmtId="176" fontId="23" fillId="0" borderId="12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176" fontId="21" fillId="0" borderId="22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76" fontId="21" fillId="0" borderId="5" xfId="0" applyNumberFormat="1" applyFont="1" applyFill="1" applyBorder="1" applyAlignment="1">
      <alignment horizontal="center" vertical="center"/>
    </xf>
    <xf numFmtId="176" fontId="21" fillId="0" borderId="23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176" fontId="21" fillId="0" borderId="8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176" fontId="21" fillId="0" borderId="8" xfId="0" applyNumberFormat="1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76" fontId="21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176" fontId="21" fillId="5" borderId="14" xfId="0" applyNumberFormat="1" applyFont="1" applyFill="1" applyBorder="1" applyAlignment="1">
      <alignment horizontal="center" vertical="center"/>
    </xf>
    <xf numFmtId="178" fontId="25" fillId="5" borderId="2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7" xfId="0" applyFill="1" applyBorder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0" fillId="0" borderId="23" xfId="0" applyFill="1" applyBorder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 wrapText="1"/>
    </xf>
    <xf numFmtId="0" fontId="0" fillId="5" borderId="7" xfId="0" applyFill="1" applyBorder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29" fillId="0" borderId="1" xfId="0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19" fillId="8" borderId="1" xfId="0" applyFont="1" applyFill="1" applyBorder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2" fillId="3" borderId="4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14" fontId="34" fillId="0" borderId="1" xfId="0" applyNumberFormat="1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/>
    </xf>
    <xf numFmtId="14" fontId="32" fillId="0" borderId="4" xfId="0" applyNumberFormat="1" applyFont="1" applyFill="1" applyBorder="1" applyAlignment="1">
      <alignment horizontal="center" vertical="center"/>
    </xf>
    <xf numFmtId="14" fontId="32" fillId="0" borderId="5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5" xfId="0" applyFont="1" applyFill="1" applyBorder="1">
      <alignment vertical="center"/>
    </xf>
    <xf numFmtId="0" fontId="32" fillId="0" borderId="5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2" fillId="0" borderId="1" xfId="0" applyFont="1" applyFill="1" applyBorder="1">
      <alignment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wrapText="1"/>
    </xf>
    <xf numFmtId="0" fontId="32" fillId="0" borderId="1" xfId="0" applyFont="1" applyFill="1" applyBorder="1" applyAlignment="1"/>
    <xf numFmtId="0" fontId="32" fillId="0" borderId="2" xfId="0" applyFont="1" applyFill="1" applyBorder="1" applyAlignment="1"/>
    <xf numFmtId="0" fontId="36" fillId="0" borderId="1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wrapText="1"/>
    </xf>
    <xf numFmtId="0" fontId="32" fillId="0" borderId="7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center"/>
    </xf>
    <xf numFmtId="0" fontId="32" fillId="0" borderId="5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0" fontId="32" fillId="0" borderId="4" xfId="0" applyFont="1" applyFill="1" applyBorder="1">
      <alignment vertical="center"/>
    </xf>
    <xf numFmtId="0" fontId="36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32" fillId="0" borderId="7" xfId="0" applyFont="1" applyFill="1" applyBorder="1">
      <alignment vertical="center"/>
    </xf>
    <xf numFmtId="0" fontId="28" fillId="0" borderId="1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0" borderId="5" xfId="0" applyFont="1" applyFill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38" fillId="8" borderId="1" xfId="0" applyFont="1" applyFill="1" applyBorder="1">
      <alignment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49" fontId="4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/>
    </xf>
    <xf numFmtId="0" fontId="43" fillId="5" borderId="4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wrapText="1"/>
    </xf>
    <xf numFmtId="0" fontId="43" fillId="0" borderId="1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43" fillId="5" borderId="6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2" borderId="5" xfId="0" applyFont="1" applyFill="1" applyBorder="1" applyAlignment="1">
      <alignment horizontal="center" vertical="center"/>
    </xf>
    <xf numFmtId="0" fontId="43" fillId="5" borderId="5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2" borderId="4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44" fillId="2" borderId="6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2" borderId="5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/>
    </xf>
    <xf numFmtId="176" fontId="47" fillId="0" borderId="1" xfId="0" applyNumberFormat="1" applyFont="1" applyFill="1" applyBorder="1" applyAlignment="1">
      <alignment horizontal="center" vertical="center"/>
    </xf>
    <xf numFmtId="176" fontId="43" fillId="0" borderId="1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43" fillId="0" borderId="1" xfId="0" applyFont="1" applyFill="1" applyBorder="1">
      <alignment vertical="center"/>
    </xf>
    <xf numFmtId="176" fontId="48" fillId="0" borderId="1" xfId="0" applyNumberFormat="1" applyFont="1" applyFill="1" applyBorder="1" applyAlignment="1">
      <alignment horizontal="center" vertical="center"/>
    </xf>
    <xf numFmtId="176" fontId="48" fillId="0" borderId="4" xfId="0" applyNumberFormat="1" applyFont="1" applyFill="1" applyBorder="1" applyAlignment="1">
      <alignment horizontal="center" vertical="center"/>
    </xf>
    <xf numFmtId="176" fontId="48" fillId="0" borderId="5" xfId="0" applyNumberFormat="1" applyFont="1" applyFill="1" applyBorder="1" applyAlignment="1">
      <alignment horizontal="center" vertical="center"/>
    </xf>
    <xf numFmtId="0" fontId="44" fillId="0" borderId="1" xfId="0" applyFont="1" applyFill="1" applyBorder="1">
      <alignment vertical="center"/>
    </xf>
    <xf numFmtId="0" fontId="38" fillId="0" borderId="1" xfId="0" applyFont="1" applyFill="1" applyBorder="1">
      <alignment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hnwl.cbpt.cnki.net/EditorD3N/CostManagement/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zoomScale="70" zoomScaleNormal="70" topLeftCell="H1" workbookViewId="0">
      <selection activeCell="Y4" sqref="Y4:Y16"/>
    </sheetView>
  </sheetViews>
  <sheetFormatPr defaultColWidth="9" defaultRowHeight="13.5"/>
  <cols>
    <col min="1" max="1" width="6.63333333333333" style="141" customWidth="1"/>
    <col min="2" max="2" width="11.9083333333333" style="141" customWidth="1"/>
    <col min="3" max="3" width="7.63333333333333" style="141" customWidth="1"/>
    <col min="4" max="4" width="11.1833333333333" style="141" customWidth="1"/>
    <col min="5" max="5" width="9.63333333333333" style="141" customWidth="1"/>
    <col min="6" max="6" width="7.63333333333333" style="141" customWidth="1"/>
    <col min="7" max="7" width="55.8166666666667" style="142" customWidth="1"/>
    <col min="8" max="8" width="37.8166666666667" style="142" customWidth="1"/>
    <col min="9" max="9" width="17.0916666666667" style="142" customWidth="1"/>
    <col min="10" max="10" width="17.2666666666667" style="142" customWidth="1"/>
    <col min="11" max="12" width="13" style="142" customWidth="1"/>
    <col min="13" max="13" width="7.36666666666667" style="141" hidden="1" customWidth="1"/>
    <col min="14" max="14" width="6.81666666666667" style="141" hidden="1" customWidth="1"/>
    <col min="15" max="15" width="6.725" style="141" hidden="1" customWidth="1"/>
    <col min="16" max="16" width="6.26666666666667" style="141" hidden="1" customWidth="1"/>
    <col min="17" max="17" width="9" style="359"/>
    <col min="18" max="18" width="22.3666666666667" style="142" customWidth="1"/>
    <col min="19" max="19" width="36.5416666666667" style="142" customWidth="1"/>
    <col min="20" max="20" width="9" style="142"/>
    <col min="21" max="21" width="13" style="142" customWidth="1"/>
    <col min="22" max="22" width="11" style="142" customWidth="1"/>
    <col min="23" max="23" width="13.0916666666667" style="142" customWidth="1"/>
    <col min="24" max="24" width="18.0916666666667" style="143" customWidth="1"/>
    <col min="25" max="25" width="15" style="1" customWidth="1"/>
    <col min="26" max="16384" width="9" style="1"/>
  </cols>
  <sheetData>
    <row r="1" ht="36.75" spans="1:25">
      <c r="A1" s="360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403"/>
    </row>
    <row r="2" ht="45" customHeight="1" spans="1:25">
      <c r="A2" s="362" t="s">
        <v>1</v>
      </c>
      <c r="B2" s="362" t="s">
        <v>2</v>
      </c>
      <c r="C2" s="363" t="s">
        <v>3</v>
      </c>
      <c r="D2" s="363" t="s">
        <v>4</v>
      </c>
      <c r="E2" s="364" t="s">
        <v>5</v>
      </c>
      <c r="F2" s="365" t="s">
        <v>6</v>
      </c>
      <c r="G2" s="366" t="s">
        <v>7</v>
      </c>
      <c r="H2" s="367"/>
      <c r="I2" s="367"/>
      <c r="J2" s="367"/>
      <c r="K2" s="367"/>
      <c r="L2" s="367"/>
      <c r="M2" s="366" t="s">
        <v>8</v>
      </c>
      <c r="N2" s="388"/>
      <c r="O2" s="388"/>
      <c r="P2" s="388"/>
      <c r="Q2" s="389" t="s">
        <v>9</v>
      </c>
      <c r="R2" s="390" t="s">
        <v>10</v>
      </c>
      <c r="S2" s="390"/>
      <c r="T2" s="390"/>
      <c r="U2" s="390"/>
      <c r="V2" s="390"/>
      <c r="W2" s="391"/>
      <c r="X2" s="366" t="s">
        <v>11</v>
      </c>
      <c r="Y2" s="366" t="s">
        <v>12</v>
      </c>
    </row>
    <row r="3" s="358" customFormat="1" ht="15" spans="1:25">
      <c r="A3" s="362"/>
      <c r="B3" s="362"/>
      <c r="C3" s="363"/>
      <c r="D3" s="363"/>
      <c r="E3" s="368"/>
      <c r="F3" s="365"/>
      <c r="G3" s="363" t="s">
        <v>13</v>
      </c>
      <c r="H3" s="363" t="s">
        <v>14</v>
      </c>
      <c r="I3" s="363" t="s">
        <v>15</v>
      </c>
      <c r="J3" s="363" t="s">
        <v>16</v>
      </c>
      <c r="K3" s="362" t="s">
        <v>17</v>
      </c>
      <c r="L3" s="362" t="s">
        <v>18</v>
      </c>
      <c r="M3" s="388" t="s">
        <v>19</v>
      </c>
      <c r="N3" s="388" t="s">
        <v>20</v>
      </c>
      <c r="O3" s="388" t="s">
        <v>21</v>
      </c>
      <c r="P3" s="388" t="s">
        <v>22</v>
      </c>
      <c r="Q3" s="392"/>
      <c r="R3" s="393" t="s">
        <v>23</v>
      </c>
      <c r="S3" s="388" t="s">
        <v>24</v>
      </c>
      <c r="T3" s="388" t="s">
        <v>25</v>
      </c>
      <c r="U3" s="388" t="s">
        <v>26</v>
      </c>
      <c r="V3" s="388" t="s">
        <v>27</v>
      </c>
      <c r="W3" s="388" t="s">
        <v>28</v>
      </c>
      <c r="X3" s="366"/>
      <c r="Y3" s="366"/>
    </row>
    <row r="4" s="185" customFormat="1" ht="49.5" spans="1:25">
      <c r="A4" s="369" t="s">
        <v>29</v>
      </c>
      <c r="B4" s="369" t="s">
        <v>30</v>
      </c>
      <c r="C4" s="370" t="s">
        <v>31</v>
      </c>
      <c r="D4" s="369" t="s">
        <v>32</v>
      </c>
      <c r="E4" s="369">
        <v>78.57</v>
      </c>
      <c r="F4" s="371">
        <v>4</v>
      </c>
      <c r="G4" s="372" t="s">
        <v>33</v>
      </c>
      <c r="H4" s="373" t="s">
        <v>34</v>
      </c>
      <c r="I4" s="373" t="s">
        <v>35</v>
      </c>
      <c r="J4" s="373" t="s">
        <v>36</v>
      </c>
      <c r="K4" s="373" t="s">
        <v>37</v>
      </c>
      <c r="L4" s="373">
        <v>15</v>
      </c>
      <c r="Q4" s="211">
        <v>105</v>
      </c>
      <c r="V4" s="394">
        <v>77.5806451612903</v>
      </c>
      <c r="W4" s="395">
        <v>77.58</v>
      </c>
      <c r="X4" s="339">
        <v>112.758</v>
      </c>
      <c r="Y4" s="404" t="s">
        <v>38</v>
      </c>
    </row>
    <row r="5" s="185" customFormat="1" ht="33" spans="1:25">
      <c r="A5" s="374"/>
      <c r="B5" s="374"/>
      <c r="C5" s="375"/>
      <c r="D5" s="374"/>
      <c r="E5" s="374"/>
      <c r="F5" s="376"/>
      <c r="G5" s="372" t="s">
        <v>39</v>
      </c>
      <c r="H5" s="373" t="s">
        <v>40</v>
      </c>
      <c r="I5" s="373" t="s">
        <v>35</v>
      </c>
      <c r="J5" s="373" t="s">
        <v>41</v>
      </c>
      <c r="K5" s="373" t="s">
        <v>42</v>
      </c>
      <c r="L5" s="373">
        <v>40</v>
      </c>
      <c r="Q5" s="396"/>
      <c r="V5" s="397"/>
      <c r="W5" s="397"/>
      <c r="X5" s="344"/>
      <c r="Y5" s="404"/>
    </row>
    <row r="6" s="185" customFormat="1" ht="33" spans="1:25">
      <c r="A6" s="374"/>
      <c r="B6" s="374"/>
      <c r="C6" s="375"/>
      <c r="D6" s="374"/>
      <c r="E6" s="374"/>
      <c r="F6" s="376"/>
      <c r="G6" s="372" t="s">
        <v>43</v>
      </c>
      <c r="H6" s="373" t="s">
        <v>44</v>
      </c>
      <c r="I6" s="373" t="s">
        <v>35</v>
      </c>
      <c r="J6" s="373" t="s">
        <v>45</v>
      </c>
      <c r="K6" s="373" t="s">
        <v>46</v>
      </c>
      <c r="L6" s="373">
        <v>25</v>
      </c>
      <c r="Q6" s="396"/>
      <c r="V6" s="397"/>
      <c r="W6" s="397"/>
      <c r="X6" s="344"/>
      <c r="Y6" s="404"/>
    </row>
    <row r="7" s="185" customFormat="1" ht="33" spans="1:25">
      <c r="A7" s="377"/>
      <c r="B7" s="377"/>
      <c r="C7" s="378"/>
      <c r="D7" s="377"/>
      <c r="E7" s="377"/>
      <c r="F7" s="379"/>
      <c r="G7" s="372" t="s">
        <v>47</v>
      </c>
      <c r="H7" s="373" t="s">
        <v>48</v>
      </c>
      <c r="I7" s="373" t="s">
        <v>35</v>
      </c>
      <c r="J7" s="373" t="s">
        <v>49</v>
      </c>
      <c r="K7" s="373" t="s">
        <v>46</v>
      </c>
      <c r="L7" s="373">
        <v>25</v>
      </c>
      <c r="Q7" s="214"/>
      <c r="V7" s="397"/>
      <c r="W7" s="397"/>
      <c r="X7" s="340"/>
      <c r="Y7" s="404"/>
    </row>
    <row r="8" s="136" customFormat="1" ht="49" customHeight="1" spans="1:25">
      <c r="A8" s="380">
        <v>2021</v>
      </c>
      <c r="B8" s="380" t="s">
        <v>50</v>
      </c>
      <c r="C8" s="381" t="s">
        <v>51</v>
      </c>
      <c r="D8" s="380" t="s">
        <v>32</v>
      </c>
      <c r="E8" s="380">
        <v>87.86</v>
      </c>
      <c r="F8" s="380">
        <v>1</v>
      </c>
      <c r="G8" s="382" t="s">
        <v>52</v>
      </c>
      <c r="H8" s="383" t="s">
        <v>53</v>
      </c>
      <c r="I8" s="383" t="s">
        <v>54</v>
      </c>
      <c r="J8" s="383" t="s">
        <v>55</v>
      </c>
      <c r="K8" s="383" t="s">
        <v>46</v>
      </c>
      <c r="L8" s="383">
        <v>10</v>
      </c>
      <c r="Q8" s="211">
        <v>100</v>
      </c>
      <c r="R8" s="398" t="s">
        <v>56</v>
      </c>
      <c r="S8" s="398" t="s">
        <v>57</v>
      </c>
      <c r="T8" s="398">
        <v>2</v>
      </c>
      <c r="U8" s="398">
        <v>4</v>
      </c>
      <c r="V8" s="394">
        <v>77.741935483871</v>
      </c>
      <c r="W8" s="399">
        <v>81.74</v>
      </c>
      <c r="X8" s="341">
        <v>108.174</v>
      </c>
      <c r="Y8" s="404" t="s">
        <v>58</v>
      </c>
    </row>
    <row r="9" s="136" customFormat="1" ht="49.5" spans="1:25">
      <c r="A9" s="384"/>
      <c r="B9" s="384"/>
      <c r="C9" s="385"/>
      <c r="D9" s="384"/>
      <c r="E9" s="384"/>
      <c r="F9" s="384"/>
      <c r="G9" s="382" t="s">
        <v>59</v>
      </c>
      <c r="H9" s="383" t="s">
        <v>60</v>
      </c>
      <c r="I9" s="383" t="s">
        <v>61</v>
      </c>
      <c r="J9" s="383" t="s">
        <v>62</v>
      </c>
      <c r="K9" s="383" t="s">
        <v>46</v>
      </c>
      <c r="L9" s="383">
        <v>10</v>
      </c>
      <c r="Q9" s="396"/>
      <c r="R9" s="398" t="s">
        <v>56</v>
      </c>
      <c r="S9" s="398" t="s">
        <v>63</v>
      </c>
      <c r="T9" s="398">
        <v>2</v>
      </c>
      <c r="U9" s="398"/>
      <c r="V9" s="394"/>
      <c r="W9" s="400"/>
      <c r="X9" s="342"/>
      <c r="Y9" s="404"/>
    </row>
    <row r="10" s="136" customFormat="1" ht="37" customHeight="1" spans="1:25">
      <c r="A10" s="384"/>
      <c r="B10" s="384"/>
      <c r="C10" s="385"/>
      <c r="D10" s="384"/>
      <c r="E10" s="384"/>
      <c r="F10" s="384"/>
      <c r="G10" s="382" t="s">
        <v>64</v>
      </c>
      <c r="H10" s="383" t="s">
        <v>65</v>
      </c>
      <c r="I10" s="383" t="s">
        <v>61</v>
      </c>
      <c r="J10" s="383" t="s">
        <v>49</v>
      </c>
      <c r="K10" s="383" t="s">
        <v>42</v>
      </c>
      <c r="L10" s="383">
        <v>16</v>
      </c>
      <c r="Q10" s="396"/>
      <c r="X10" s="342"/>
      <c r="Y10" s="404"/>
    </row>
    <row r="11" s="136" customFormat="1" ht="49.5" spans="1:25">
      <c r="A11" s="384"/>
      <c r="B11" s="384"/>
      <c r="C11" s="385"/>
      <c r="D11" s="384"/>
      <c r="E11" s="384"/>
      <c r="F11" s="384"/>
      <c r="G11" s="382" t="s">
        <v>66</v>
      </c>
      <c r="H11" s="383" t="s">
        <v>67</v>
      </c>
      <c r="I11" s="383" t="s">
        <v>68</v>
      </c>
      <c r="J11" s="383" t="s">
        <v>69</v>
      </c>
      <c r="K11" s="383" t="s">
        <v>42</v>
      </c>
      <c r="L11" s="383">
        <v>24</v>
      </c>
      <c r="Q11" s="396"/>
      <c r="X11" s="342"/>
      <c r="Y11" s="404"/>
    </row>
    <row r="12" s="136" customFormat="1" ht="38" customHeight="1" spans="1:25">
      <c r="A12" s="386"/>
      <c r="B12" s="386"/>
      <c r="C12" s="387"/>
      <c r="D12" s="386"/>
      <c r="E12" s="386"/>
      <c r="F12" s="386"/>
      <c r="G12" s="382" t="s">
        <v>70</v>
      </c>
      <c r="H12" s="383" t="s">
        <v>71</v>
      </c>
      <c r="I12" s="383" t="s">
        <v>35</v>
      </c>
      <c r="J12" s="383" t="s">
        <v>72</v>
      </c>
      <c r="K12" s="383" t="s">
        <v>42</v>
      </c>
      <c r="L12" s="383">
        <v>40</v>
      </c>
      <c r="Q12" s="214"/>
      <c r="X12" s="343"/>
      <c r="Y12" s="404"/>
    </row>
    <row r="13" s="136" customFormat="1" ht="33" spans="1:25">
      <c r="A13" s="380">
        <v>2021</v>
      </c>
      <c r="B13" s="380" t="s">
        <v>73</v>
      </c>
      <c r="C13" s="381" t="s">
        <v>74</v>
      </c>
      <c r="D13" s="380" t="s">
        <v>32</v>
      </c>
      <c r="E13" s="380">
        <v>82.44</v>
      </c>
      <c r="F13" s="380">
        <v>2</v>
      </c>
      <c r="G13" s="382" t="s">
        <v>75</v>
      </c>
      <c r="H13" s="382" t="s">
        <v>76</v>
      </c>
      <c r="I13" s="383" t="s">
        <v>77</v>
      </c>
      <c r="J13" s="383" t="s">
        <v>78</v>
      </c>
      <c r="K13" s="383" t="s">
        <v>37</v>
      </c>
      <c r="L13" s="383">
        <v>6</v>
      </c>
      <c r="Q13" s="211">
        <v>62</v>
      </c>
      <c r="V13" s="394">
        <v>76.4516129032258</v>
      </c>
      <c r="W13" s="394">
        <v>76.4516129032258</v>
      </c>
      <c r="X13" s="341">
        <v>69.645</v>
      </c>
      <c r="Y13" s="112" t="s">
        <v>79</v>
      </c>
    </row>
    <row r="14" s="136" customFormat="1" ht="49.5" spans="1:25">
      <c r="A14" s="384"/>
      <c r="B14" s="384"/>
      <c r="C14" s="385"/>
      <c r="D14" s="384"/>
      <c r="E14" s="384"/>
      <c r="F14" s="384"/>
      <c r="G14" s="382" t="s">
        <v>80</v>
      </c>
      <c r="H14" s="382" t="s">
        <v>81</v>
      </c>
      <c r="I14" s="383" t="s">
        <v>54</v>
      </c>
      <c r="J14" s="383" t="s">
        <v>82</v>
      </c>
      <c r="K14" s="383" t="s">
        <v>37</v>
      </c>
      <c r="L14" s="383">
        <v>6</v>
      </c>
      <c r="Q14" s="396"/>
      <c r="V14" s="401"/>
      <c r="W14" s="401"/>
      <c r="X14" s="342"/>
      <c r="Y14" s="112"/>
    </row>
    <row r="15" s="136" customFormat="1" ht="33" spans="1:25">
      <c r="A15" s="384"/>
      <c r="B15" s="384"/>
      <c r="C15" s="385"/>
      <c r="D15" s="384"/>
      <c r="E15" s="384"/>
      <c r="F15" s="384"/>
      <c r="G15" s="382" t="s">
        <v>83</v>
      </c>
      <c r="H15" s="382" t="s">
        <v>84</v>
      </c>
      <c r="I15" s="383" t="s">
        <v>85</v>
      </c>
      <c r="J15" s="383" t="s">
        <v>86</v>
      </c>
      <c r="K15" s="383" t="s">
        <v>46</v>
      </c>
      <c r="L15" s="383">
        <v>25</v>
      </c>
      <c r="Q15" s="396"/>
      <c r="V15" s="401"/>
      <c r="W15" s="401"/>
      <c r="X15" s="342"/>
      <c r="Y15" s="112"/>
    </row>
    <row r="16" s="136" customFormat="1" ht="33" spans="1:25">
      <c r="A16" s="386"/>
      <c r="B16" s="386"/>
      <c r="C16" s="387"/>
      <c r="D16" s="386"/>
      <c r="E16" s="386"/>
      <c r="F16" s="386"/>
      <c r="G16" s="382" t="s">
        <v>87</v>
      </c>
      <c r="H16" s="382" t="s">
        <v>88</v>
      </c>
      <c r="I16" s="383" t="s">
        <v>85</v>
      </c>
      <c r="J16" s="383" t="s">
        <v>89</v>
      </c>
      <c r="K16" s="383" t="s">
        <v>46</v>
      </c>
      <c r="L16" s="383">
        <v>25</v>
      </c>
      <c r="Q16" s="214"/>
      <c r="V16" s="401"/>
      <c r="W16" s="401"/>
      <c r="X16" s="343"/>
      <c r="Y16" s="112"/>
    </row>
    <row r="17" s="136" customFormat="1" ht="49.5" spans="1:25">
      <c r="A17" s="380" t="s">
        <v>29</v>
      </c>
      <c r="B17" s="380" t="s">
        <v>90</v>
      </c>
      <c r="C17" s="380" t="s">
        <v>91</v>
      </c>
      <c r="D17" s="380" t="s">
        <v>32</v>
      </c>
      <c r="E17" s="380">
        <v>74.86</v>
      </c>
      <c r="F17" s="380">
        <v>5</v>
      </c>
      <c r="G17" s="382" t="s">
        <v>92</v>
      </c>
      <c r="H17" s="383" t="s">
        <v>60</v>
      </c>
      <c r="I17" s="383" t="s">
        <v>93</v>
      </c>
      <c r="J17" s="383" t="s">
        <v>94</v>
      </c>
      <c r="K17" s="383" t="s">
        <v>46</v>
      </c>
      <c r="L17" s="383">
        <v>15</v>
      </c>
      <c r="Q17" s="211">
        <v>20</v>
      </c>
      <c r="V17" s="394">
        <v>77.6774193548387</v>
      </c>
      <c r="W17" s="394">
        <v>77.6774193548387</v>
      </c>
      <c r="X17" s="341">
        <f>45*0.9+77.68*0.1</f>
        <v>48.268</v>
      </c>
      <c r="Y17" s="167" t="s">
        <v>95</v>
      </c>
    </row>
    <row r="18" s="136" customFormat="1" ht="49.5" spans="1:25">
      <c r="A18" s="384"/>
      <c r="B18" s="384"/>
      <c r="C18" s="384"/>
      <c r="D18" s="384"/>
      <c r="E18" s="384"/>
      <c r="F18" s="384"/>
      <c r="G18" s="382" t="s">
        <v>96</v>
      </c>
      <c r="H18" s="383" t="s">
        <v>97</v>
      </c>
      <c r="I18" s="383" t="s">
        <v>98</v>
      </c>
      <c r="J18" s="383">
        <v>2022.8</v>
      </c>
      <c r="K18" s="383" t="s">
        <v>46</v>
      </c>
      <c r="L18" s="383">
        <v>0</v>
      </c>
      <c r="Q18" s="396"/>
      <c r="X18" s="342"/>
      <c r="Y18" s="405"/>
    </row>
    <row r="19" s="136" customFormat="1" ht="16.5" spans="1:25">
      <c r="A19" s="386"/>
      <c r="B19" s="386"/>
      <c r="C19" s="386"/>
      <c r="D19" s="386"/>
      <c r="E19" s="386"/>
      <c r="F19" s="386"/>
      <c r="G19" s="382" t="s">
        <v>99</v>
      </c>
      <c r="H19" s="383" t="s">
        <v>100</v>
      </c>
      <c r="I19" s="383" t="s">
        <v>35</v>
      </c>
      <c r="J19" s="383" t="s">
        <v>101</v>
      </c>
      <c r="K19" s="383" t="s">
        <v>102</v>
      </c>
      <c r="L19" s="383">
        <v>5</v>
      </c>
      <c r="Q19" s="214"/>
      <c r="X19" s="343"/>
      <c r="Y19" s="164"/>
    </row>
    <row r="20" spans="1:24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402"/>
      <c r="R20" s="136"/>
      <c r="S20" s="136"/>
      <c r="T20" s="136"/>
      <c r="U20" s="136"/>
      <c r="V20" s="136"/>
      <c r="W20" s="136"/>
      <c r="X20" s="136"/>
    </row>
    <row r="21" s="136" customFormat="1" spans="17:17">
      <c r="Q21" s="402"/>
    </row>
    <row r="22" s="136" customFormat="1" spans="17:17">
      <c r="Q22" s="402"/>
    </row>
    <row r="23" s="136" customFormat="1" spans="17:17">
      <c r="Q23" s="402"/>
    </row>
    <row r="24" spans="1:24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402"/>
      <c r="R24" s="136"/>
      <c r="S24" s="136"/>
      <c r="T24" s="136"/>
      <c r="U24" s="136"/>
      <c r="V24" s="136"/>
      <c r="W24" s="136"/>
      <c r="X24" s="136"/>
    </row>
    <row r="25" spans="1:24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402"/>
      <c r="R25" s="136"/>
      <c r="S25" s="136"/>
      <c r="T25" s="136"/>
      <c r="U25" s="136"/>
      <c r="V25" s="136"/>
      <c r="W25" s="136"/>
      <c r="X25" s="136"/>
    </row>
    <row r="26" spans="1:24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402"/>
      <c r="R26" s="136"/>
      <c r="S26" s="136"/>
      <c r="T26" s="136"/>
      <c r="U26" s="136"/>
      <c r="V26" s="136"/>
      <c r="W26" s="136"/>
      <c r="X26" s="136"/>
    </row>
    <row r="27" spans="1:24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402"/>
      <c r="R27" s="136"/>
      <c r="S27" s="136"/>
      <c r="T27" s="136"/>
      <c r="U27" s="136"/>
      <c r="V27" s="136"/>
      <c r="W27" s="136"/>
      <c r="X27" s="136"/>
    </row>
    <row r="28" spans="1:24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402"/>
      <c r="R28" s="136"/>
      <c r="S28" s="136"/>
      <c r="T28" s="136"/>
      <c r="U28" s="136"/>
      <c r="V28" s="136"/>
      <c r="W28" s="136"/>
      <c r="X28" s="136"/>
    </row>
    <row r="29" spans="1:24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402"/>
      <c r="R29" s="136"/>
      <c r="S29" s="136"/>
      <c r="T29" s="136"/>
      <c r="U29" s="136"/>
      <c r="V29" s="136"/>
      <c r="W29" s="136"/>
      <c r="X29" s="136"/>
    </row>
    <row r="30" spans="1:24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402"/>
      <c r="R30" s="136"/>
      <c r="S30" s="136"/>
      <c r="T30" s="136"/>
      <c r="U30" s="136"/>
      <c r="V30" s="136"/>
      <c r="W30" s="136"/>
      <c r="X30" s="136"/>
    </row>
    <row r="31" spans="1:24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402"/>
      <c r="R31" s="136"/>
      <c r="S31" s="136"/>
      <c r="T31" s="136"/>
      <c r="U31" s="136"/>
      <c r="V31" s="136"/>
      <c r="W31" s="136"/>
      <c r="X31" s="136"/>
    </row>
    <row r="32" spans="1:24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402"/>
      <c r="R32" s="136"/>
      <c r="S32" s="136"/>
      <c r="T32" s="136"/>
      <c r="U32" s="136"/>
      <c r="V32" s="136"/>
      <c r="W32" s="136"/>
      <c r="X32" s="136"/>
    </row>
    <row r="33" spans="1:24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402"/>
      <c r="R33" s="136"/>
      <c r="S33" s="136"/>
      <c r="T33" s="136"/>
      <c r="U33" s="136"/>
      <c r="V33" s="136"/>
      <c r="W33" s="136"/>
      <c r="X33" s="136"/>
    </row>
    <row r="34" spans="1:24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402"/>
      <c r="R34" s="136"/>
      <c r="S34" s="136"/>
      <c r="T34" s="136"/>
      <c r="U34" s="136"/>
      <c r="V34" s="136"/>
      <c r="W34" s="136"/>
      <c r="X34" s="136"/>
    </row>
    <row r="35" spans="1:24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402"/>
      <c r="R35" s="136"/>
      <c r="S35" s="136"/>
      <c r="T35" s="136"/>
      <c r="U35" s="136"/>
      <c r="V35" s="136"/>
      <c r="W35" s="136"/>
      <c r="X35" s="136"/>
    </row>
    <row r="36" spans="1:24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402"/>
      <c r="R36" s="136"/>
      <c r="S36" s="136"/>
      <c r="T36" s="136"/>
      <c r="U36" s="136"/>
      <c r="V36" s="136"/>
      <c r="W36" s="136"/>
      <c r="X36" s="136"/>
    </row>
    <row r="37" spans="1:24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402"/>
      <c r="R37" s="136"/>
      <c r="S37" s="136"/>
      <c r="T37" s="136"/>
      <c r="U37" s="136"/>
      <c r="V37" s="136"/>
      <c r="W37" s="136"/>
      <c r="X37" s="136"/>
    </row>
    <row r="38" spans="1:24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402"/>
      <c r="R38" s="136"/>
      <c r="S38" s="136"/>
      <c r="T38" s="136"/>
      <c r="U38" s="136"/>
      <c r="V38" s="136"/>
      <c r="W38" s="136"/>
      <c r="X38" s="136"/>
    </row>
    <row r="39" spans="1:24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402"/>
      <c r="R39" s="136"/>
      <c r="S39" s="136"/>
      <c r="T39" s="136"/>
      <c r="U39" s="136"/>
      <c r="V39" s="136"/>
      <c r="W39" s="136"/>
      <c r="X39" s="136"/>
    </row>
    <row r="40" spans="1:24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402"/>
      <c r="R40" s="136"/>
      <c r="S40" s="136"/>
      <c r="T40" s="136"/>
      <c r="U40" s="136"/>
      <c r="V40" s="136"/>
      <c r="W40" s="136"/>
      <c r="X40" s="136"/>
    </row>
    <row r="41" spans="1:24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402"/>
      <c r="R41" s="136"/>
      <c r="S41" s="136"/>
      <c r="T41" s="136"/>
      <c r="U41" s="136"/>
      <c r="V41" s="136"/>
      <c r="W41" s="136"/>
      <c r="X41" s="136"/>
    </row>
  </sheetData>
  <mergeCells count="52">
    <mergeCell ref="A1:Y1"/>
    <mergeCell ref="G2:L2"/>
    <mergeCell ref="M2:P2"/>
    <mergeCell ref="R2:W2"/>
    <mergeCell ref="A2:A3"/>
    <mergeCell ref="A4:A7"/>
    <mergeCell ref="A8:A12"/>
    <mergeCell ref="A13:A16"/>
    <mergeCell ref="A17:A19"/>
    <mergeCell ref="B2:B3"/>
    <mergeCell ref="B4:B7"/>
    <mergeCell ref="B8:B12"/>
    <mergeCell ref="B13:B16"/>
    <mergeCell ref="B17:B19"/>
    <mergeCell ref="C2:C3"/>
    <mergeCell ref="C4:C7"/>
    <mergeCell ref="C8:C12"/>
    <mergeCell ref="C13:C16"/>
    <mergeCell ref="C17:C19"/>
    <mergeCell ref="D2:D3"/>
    <mergeCell ref="D4:D7"/>
    <mergeCell ref="D8:D12"/>
    <mergeCell ref="D13:D16"/>
    <mergeCell ref="D17:D19"/>
    <mergeCell ref="E2:E3"/>
    <mergeCell ref="E4:E7"/>
    <mergeCell ref="E8:E12"/>
    <mergeCell ref="E13:E16"/>
    <mergeCell ref="E17:E19"/>
    <mergeCell ref="F2:F3"/>
    <mergeCell ref="F4:F7"/>
    <mergeCell ref="F8:F12"/>
    <mergeCell ref="F13:F16"/>
    <mergeCell ref="F17:F19"/>
    <mergeCell ref="Q2:Q3"/>
    <mergeCell ref="Q4:Q7"/>
    <mergeCell ref="Q8:Q12"/>
    <mergeCell ref="Q13:Q16"/>
    <mergeCell ref="Q17:Q19"/>
    <mergeCell ref="U8:U9"/>
    <mergeCell ref="V8:V9"/>
    <mergeCell ref="W8:W9"/>
    <mergeCell ref="X2:X3"/>
    <mergeCell ref="X4:X7"/>
    <mergeCell ref="X8:X12"/>
    <mergeCell ref="X13:X16"/>
    <mergeCell ref="X17:X19"/>
    <mergeCell ref="Y2:Y3"/>
    <mergeCell ref="Y4:Y7"/>
    <mergeCell ref="Y8:Y12"/>
    <mergeCell ref="Y13:Y16"/>
    <mergeCell ref="Y17:Y1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5"/>
  <sheetViews>
    <sheetView zoomScale="70" zoomScaleNormal="70" topLeftCell="A28" workbookViewId="0">
      <selection activeCell="E41" sqref="$A41:$XFD41"/>
    </sheetView>
  </sheetViews>
  <sheetFormatPr defaultColWidth="9" defaultRowHeight="13.5"/>
  <cols>
    <col min="1" max="1" width="6" style="141" customWidth="1"/>
    <col min="2" max="2" width="16.4" style="141" customWidth="1"/>
    <col min="3" max="3" width="11" style="141" customWidth="1"/>
    <col min="4" max="4" width="23.8083333333333" style="141" customWidth="1"/>
    <col min="5" max="5" width="42.9083333333333" style="142" customWidth="1"/>
    <col min="6" max="6" width="49.95" style="142" customWidth="1"/>
    <col min="7" max="7" width="33.3916666666667" style="142" customWidth="1"/>
    <col min="8" max="8" width="20" style="142" customWidth="1"/>
    <col min="9" max="9" width="23.5916666666667" style="142" customWidth="1"/>
    <col min="10" max="10" width="13" style="142" customWidth="1"/>
    <col min="11" max="11" width="38.725" style="141" customWidth="1"/>
    <col min="12" max="12" width="15.6" style="141" customWidth="1"/>
    <col min="13" max="13" width="14.9083333333333" style="141" customWidth="1"/>
    <col min="14" max="14" width="26.9083333333333" style="141" customWidth="1"/>
    <col min="15" max="15" width="10" style="263" customWidth="1"/>
    <col min="16" max="16" width="25.0916666666667" style="142" customWidth="1"/>
    <col min="17" max="17" width="29.9666666666667" style="142" customWidth="1"/>
    <col min="18" max="18" width="12.9083333333333" style="142" customWidth="1"/>
    <col min="19" max="19" width="13.1833333333333" style="142" customWidth="1"/>
    <col min="20" max="20" width="16.1833333333333" style="142" customWidth="1"/>
    <col min="21" max="21" width="17.5416666666667" style="142" customWidth="1"/>
    <col min="22" max="22" width="23.6333333333333" style="143" customWidth="1"/>
    <col min="23" max="23" width="14.2666666666667" style="1" customWidth="1"/>
    <col min="24" max="16384" width="9" style="1"/>
  </cols>
  <sheetData>
    <row r="1" ht="36.75" spans="1:22">
      <c r="A1" s="264" t="s">
        <v>103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305"/>
      <c r="P1" s="265"/>
      <c r="Q1" s="265"/>
      <c r="R1" s="265"/>
      <c r="S1" s="265"/>
      <c r="T1" s="265"/>
      <c r="U1" s="265"/>
      <c r="V1" s="265"/>
    </row>
    <row r="2" s="260" customFormat="1" ht="45" customHeight="1" spans="1:23">
      <c r="A2" s="266" t="s">
        <v>1</v>
      </c>
      <c r="B2" s="266" t="s">
        <v>2</v>
      </c>
      <c r="C2" s="267" t="s">
        <v>3</v>
      </c>
      <c r="D2" s="267" t="s">
        <v>4</v>
      </c>
      <c r="E2" s="268" t="s">
        <v>7</v>
      </c>
      <c r="F2" s="268"/>
      <c r="G2" s="268"/>
      <c r="H2" s="268"/>
      <c r="I2" s="268"/>
      <c r="J2" s="268"/>
      <c r="K2" s="268" t="s">
        <v>104</v>
      </c>
      <c r="L2" s="268"/>
      <c r="M2" s="268"/>
      <c r="N2" s="268"/>
      <c r="O2" s="306" t="s">
        <v>9</v>
      </c>
      <c r="P2" s="307" t="s">
        <v>10</v>
      </c>
      <c r="Q2" s="307"/>
      <c r="R2" s="307"/>
      <c r="S2" s="307"/>
      <c r="T2" s="307"/>
      <c r="U2" s="308"/>
      <c r="V2" s="268" t="s">
        <v>11</v>
      </c>
      <c r="W2" s="337" t="s">
        <v>105</v>
      </c>
    </row>
    <row r="3" s="260" customFormat="1" ht="49.5" spans="1:23">
      <c r="A3" s="266"/>
      <c r="B3" s="266"/>
      <c r="C3" s="267"/>
      <c r="D3" s="267"/>
      <c r="E3" s="267" t="s">
        <v>13</v>
      </c>
      <c r="F3" s="267" t="s">
        <v>14</v>
      </c>
      <c r="G3" s="267" t="s">
        <v>15</v>
      </c>
      <c r="H3" s="267" t="s">
        <v>16</v>
      </c>
      <c r="I3" s="266" t="s">
        <v>17</v>
      </c>
      <c r="J3" s="266" t="s">
        <v>18</v>
      </c>
      <c r="K3" s="268" t="s">
        <v>19</v>
      </c>
      <c r="L3" s="268" t="s">
        <v>20</v>
      </c>
      <c r="M3" s="268" t="s">
        <v>21</v>
      </c>
      <c r="N3" s="268" t="s">
        <v>22</v>
      </c>
      <c r="O3" s="306"/>
      <c r="P3" s="308" t="s">
        <v>23</v>
      </c>
      <c r="Q3" s="268" t="s">
        <v>24</v>
      </c>
      <c r="R3" s="268" t="s">
        <v>25</v>
      </c>
      <c r="S3" s="268" t="s">
        <v>26</v>
      </c>
      <c r="T3" s="268" t="s">
        <v>27</v>
      </c>
      <c r="U3" s="268" t="s">
        <v>28</v>
      </c>
      <c r="V3" s="268"/>
      <c r="W3" s="338"/>
    </row>
    <row r="4" s="4" customFormat="1" ht="75" spans="1:24">
      <c r="A4" s="269">
        <v>2020</v>
      </c>
      <c r="B4" s="269" t="s">
        <v>106</v>
      </c>
      <c r="C4" s="270" t="s">
        <v>107</v>
      </c>
      <c r="D4" s="269" t="s">
        <v>108</v>
      </c>
      <c r="E4" s="271" t="s">
        <v>109</v>
      </c>
      <c r="F4" s="272" t="s">
        <v>53</v>
      </c>
      <c r="G4" s="272" t="s">
        <v>93</v>
      </c>
      <c r="H4" s="272" t="s">
        <v>110</v>
      </c>
      <c r="I4" s="272" t="s">
        <v>46</v>
      </c>
      <c r="J4" s="272">
        <v>15</v>
      </c>
      <c r="K4" s="309"/>
      <c r="L4" s="309"/>
      <c r="M4" s="309"/>
      <c r="N4" s="309"/>
      <c r="O4" s="310">
        <v>55</v>
      </c>
      <c r="P4" s="269" t="s">
        <v>111</v>
      </c>
      <c r="Q4" s="269" t="s">
        <v>112</v>
      </c>
      <c r="R4" s="269">
        <v>1</v>
      </c>
      <c r="S4" s="269">
        <v>1</v>
      </c>
      <c r="T4" s="269">
        <v>79.43</v>
      </c>
      <c r="U4" s="269">
        <v>80.43</v>
      </c>
      <c r="V4" s="339">
        <v>75.543</v>
      </c>
      <c r="W4" s="134" t="s">
        <v>113</v>
      </c>
      <c r="X4" s="309"/>
    </row>
    <row r="5" s="4" customFormat="1" ht="75" spans="1:24">
      <c r="A5" s="273"/>
      <c r="B5" s="273"/>
      <c r="C5" s="274"/>
      <c r="D5" s="273"/>
      <c r="E5" s="271" t="s">
        <v>114</v>
      </c>
      <c r="F5" s="272" t="s">
        <v>115</v>
      </c>
      <c r="G5" s="272" t="s">
        <v>85</v>
      </c>
      <c r="H5" s="272" t="s">
        <v>116</v>
      </c>
      <c r="I5" s="272" t="s">
        <v>42</v>
      </c>
      <c r="J5" s="272">
        <v>40</v>
      </c>
      <c r="K5" s="309"/>
      <c r="L5" s="309"/>
      <c r="M5" s="309"/>
      <c r="N5" s="309"/>
      <c r="O5" s="311"/>
      <c r="P5" s="273"/>
      <c r="Q5" s="273"/>
      <c r="R5" s="273"/>
      <c r="S5" s="273"/>
      <c r="T5" s="273"/>
      <c r="U5" s="273"/>
      <c r="V5" s="340"/>
      <c r="W5" s="134"/>
      <c r="X5" s="309"/>
    </row>
    <row r="6" s="4" customFormat="1" ht="93.75" spans="1:24">
      <c r="A6" s="269">
        <v>2020</v>
      </c>
      <c r="B6" s="269" t="s">
        <v>117</v>
      </c>
      <c r="C6" s="270" t="s">
        <v>118</v>
      </c>
      <c r="D6" s="269" t="s">
        <v>119</v>
      </c>
      <c r="E6" s="271" t="s">
        <v>120</v>
      </c>
      <c r="F6" s="272" t="s">
        <v>121</v>
      </c>
      <c r="G6" s="272" t="s">
        <v>85</v>
      </c>
      <c r="H6" s="272" t="s">
        <v>122</v>
      </c>
      <c r="I6" s="272" t="s">
        <v>46</v>
      </c>
      <c r="J6" s="272">
        <v>25</v>
      </c>
      <c r="K6" s="312"/>
      <c r="L6" s="313"/>
      <c r="M6" s="313"/>
      <c r="N6" s="314"/>
      <c r="O6" s="315">
        <v>41</v>
      </c>
      <c r="P6" s="272" t="s">
        <v>123</v>
      </c>
      <c r="Q6" s="272" t="s">
        <v>124</v>
      </c>
      <c r="R6" s="272">
        <v>7</v>
      </c>
      <c r="S6" s="269">
        <v>12.5</v>
      </c>
      <c r="T6" s="269">
        <v>78.41</v>
      </c>
      <c r="U6" s="269">
        <v>90.91</v>
      </c>
      <c r="V6" s="341">
        <v>45.991</v>
      </c>
      <c r="W6" s="134"/>
      <c r="X6" s="309"/>
    </row>
    <row r="7" s="4" customFormat="1" ht="75" spans="1:24">
      <c r="A7" s="275"/>
      <c r="B7" s="275"/>
      <c r="C7" s="276"/>
      <c r="D7" s="275"/>
      <c r="E7" s="271" t="s">
        <v>125</v>
      </c>
      <c r="F7" s="272" t="s">
        <v>126</v>
      </c>
      <c r="G7" s="272" t="s">
        <v>85</v>
      </c>
      <c r="H7" s="272" t="s">
        <v>127</v>
      </c>
      <c r="I7" s="272" t="s">
        <v>37</v>
      </c>
      <c r="J7" s="272">
        <v>15</v>
      </c>
      <c r="K7" s="312"/>
      <c r="L7" s="313"/>
      <c r="M7" s="313"/>
      <c r="N7" s="314"/>
      <c r="O7" s="315"/>
      <c r="P7" s="272" t="s">
        <v>56</v>
      </c>
      <c r="Q7" s="272" t="s">
        <v>128</v>
      </c>
      <c r="R7" s="272">
        <v>2</v>
      </c>
      <c r="S7" s="275"/>
      <c r="T7" s="275"/>
      <c r="U7" s="275"/>
      <c r="V7" s="342"/>
      <c r="W7" s="134"/>
      <c r="X7" s="309"/>
    </row>
    <row r="8" s="4" customFormat="1" ht="18.75" spans="1:24">
      <c r="A8" s="275"/>
      <c r="B8" s="275"/>
      <c r="C8" s="276"/>
      <c r="D8" s="275"/>
      <c r="E8" s="277" t="s">
        <v>129</v>
      </c>
      <c r="F8" s="269"/>
      <c r="G8" s="269"/>
      <c r="H8" s="269" t="s">
        <v>130</v>
      </c>
      <c r="I8" s="269"/>
      <c r="J8" s="272">
        <v>1</v>
      </c>
      <c r="K8" s="316"/>
      <c r="L8" s="313"/>
      <c r="M8" s="313"/>
      <c r="N8" s="314"/>
      <c r="O8" s="315"/>
      <c r="P8" s="272" t="s">
        <v>56</v>
      </c>
      <c r="Q8" s="272" t="s">
        <v>131</v>
      </c>
      <c r="R8" s="272">
        <v>1</v>
      </c>
      <c r="S8" s="275"/>
      <c r="T8" s="275"/>
      <c r="U8" s="275"/>
      <c r="V8" s="342"/>
      <c r="W8" s="134"/>
      <c r="X8" s="309"/>
    </row>
    <row r="9" s="4" customFormat="1" ht="18.75" spans="1:24">
      <c r="A9" s="275"/>
      <c r="B9" s="275"/>
      <c r="C9" s="276"/>
      <c r="D9" s="275"/>
      <c r="E9" s="278"/>
      <c r="F9" s="275"/>
      <c r="G9" s="275"/>
      <c r="H9" s="275"/>
      <c r="I9" s="275"/>
      <c r="J9" s="272"/>
      <c r="K9" s="317"/>
      <c r="L9" s="288"/>
      <c r="M9" s="288"/>
      <c r="N9" s="318"/>
      <c r="O9" s="315"/>
      <c r="P9" s="272" t="s">
        <v>56</v>
      </c>
      <c r="Q9" s="272" t="s">
        <v>132</v>
      </c>
      <c r="R9" s="272">
        <v>1</v>
      </c>
      <c r="S9" s="275"/>
      <c r="T9" s="275"/>
      <c r="U9" s="275"/>
      <c r="V9" s="342"/>
      <c r="W9" s="134"/>
      <c r="X9" s="309"/>
    </row>
    <row r="10" s="4" customFormat="1" ht="18.75" spans="1:24">
      <c r="A10" s="273"/>
      <c r="B10" s="273"/>
      <c r="C10" s="274"/>
      <c r="D10" s="273"/>
      <c r="E10" s="279"/>
      <c r="F10" s="273"/>
      <c r="G10" s="273"/>
      <c r="H10" s="273"/>
      <c r="I10" s="273"/>
      <c r="J10" s="272"/>
      <c r="K10" s="317"/>
      <c r="L10" s="288"/>
      <c r="M10" s="288"/>
      <c r="N10" s="318"/>
      <c r="O10" s="315"/>
      <c r="P10" s="272" t="s">
        <v>56</v>
      </c>
      <c r="Q10" s="272" t="s">
        <v>133</v>
      </c>
      <c r="R10" s="272">
        <v>1.5</v>
      </c>
      <c r="S10" s="273"/>
      <c r="T10" s="273"/>
      <c r="U10" s="273"/>
      <c r="V10" s="343"/>
      <c r="W10" s="134"/>
      <c r="X10" s="309"/>
    </row>
    <row r="11" s="4" customFormat="1" ht="93.75" spans="1:24">
      <c r="A11" s="272">
        <v>2020</v>
      </c>
      <c r="B11" s="272" t="s">
        <v>134</v>
      </c>
      <c r="C11" s="280" t="s">
        <v>135</v>
      </c>
      <c r="D11" s="272" t="s">
        <v>119</v>
      </c>
      <c r="E11" s="271" t="s">
        <v>52</v>
      </c>
      <c r="F11" s="272" t="s">
        <v>53</v>
      </c>
      <c r="G11" s="272" t="s">
        <v>85</v>
      </c>
      <c r="H11" s="272" t="s">
        <v>55</v>
      </c>
      <c r="I11" s="272" t="s">
        <v>46</v>
      </c>
      <c r="J11" s="272">
        <v>25</v>
      </c>
      <c r="K11" s="319"/>
      <c r="L11" s="320"/>
      <c r="M11" s="320"/>
      <c r="N11" s="320"/>
      <c r="O11" s="310">
        <v>41</v>
      </c>
      <c r="P11" s="321" t="s">
        <v>123</v>
      </c>
      <c r="Q11" s="321" t="s">
        <v>112</v>
      </c>
      <c r="R11" s="321">
        <v>1</v>
      </c>
      <c r="S11" s="321">
        <v>1</v>
      </c>
      <c r="T11" s="321">
        <v>79.36</v>
      </c>
      <c r="U11" s="321">
        <v>80.36</v>
      </c>
      <c r="V11" s="341">
        <f>O11*0.9+U11*0.1</f>
        <v>44.936</v>
      </c>
      <c r="W11" s="134"/>
      <c r="X11" s="309"/>
    </row>
    <row r="12" s="4" customFormat="1" ht="75" spans="1:24">
      <c r="A12" s="272"/>
      <c r="B12" s="272"/>
      <c r="C12" s="280"/>
      <c r="D12" s="272"/>
      <c r="E12" s="271" t="s">
        <v>66</v>
      </c>
      <c r="F12" s="272" t="s">
        <v>67</v>
      </c>
      <c r="G12" s="272" t="s">
        <v>61</v>
      </c>
      <c r="H12" s="272" t="s">
        <v>69</v>
      </c>
      <c r="I12" s="272" t="s">
        <v>42</v>
      </c>
      <c r="J12" s="272">
        <v>16</v>
      </c>
      <c r="K12" s="322"/>
      <c r="L12" s="288"/>
      <c r="M12" s="288"/>
      <c r="N12" s="288"/>
      <c r="O12" s="311"/>
      <c r="P12" s="273"/>
      <c r="Q12" s="273"/>
      <c r="R12" s="273"/>
      <c r="S12" s="273"/>
      <c r="T12" s="273"/>
      <c r="U12" s="273"/>
      <c r="V12" s="343"/>
      <c r="W12" s="134"/>
      <c r="X12" s="309"/>
    </row>
    <row r="13" s="4" customFormat="1" ht="56.25" spans="1:24">
      <c r="A13" s="272">
        <v>2020</v>
      </c>
      <c r="B13" s="272" t="s">
        <v>136</v>
      </c>
      <c r="C13" s="281" t="s">
        <v>137</v>
      </c>
      <c r="D13" s="272" t="s">
        <v>119</v>
      </c>
      <c r="E13" s="271" t="s">
        <v>138</v>
      </c>
      <c r="F13" s="272" t="s">
        <v>139</v>
      </c>
      <c r="G13" s="272" t="s">
        <v>85</v>
      </c>
      <c r="H13" s="271" t="s">
        <v>140</v>
      </c>
      <c r="I13" s="272" t="s">
        <v>42</v>
      </c>
      <c r="J13" s="272">
        <v>40</v>
      </c>
      <c r="K13" s="312"/>
      <c r="L13" s="313"/>
      <c r="M13" s="313"/>
      <c r="N13" s="313"/>
      <c r="O13" s="315">
        <v>0</v>
      </c>
      <c r="P13" s="272"/>
      <c r="Q13" s="272"/>
      <c r="R13" s="272"/>
      <c r="S13" s="272"/>
      <c r="T13" s="272">
        <v>78.5</v>
      </c>
      <c r="U13" s="272">
        <v>78.5</v>
      </c>
      <c r="V13" s="134">
        <v>43.85</v>
      </c>
      <c r="W13" s="134"/>
      <c r="X13" s="309"/>
    </row>
    <row r="14" s="4" customFormat="1" ht="18.75" spans="1:24">
      <c r="A14" s="269">
        <v>2020</v>
      </c>
      <c r="B14" s="269" t="s">
        <v>141</v>
      </c>
      <c r="C14" s="270" t="s">
        <v>142</v>
      </c>
      <c r="D14" s="269" t="s">
        <v>143</v>
      </c>
      <c r="E14" s="277" t="s">
        <v>144</v>
      </c>
      <c r="F14" s="269" t="s">
        <v>145</v>
      </c>
      <c r="G14" s="269" t="s">
        <v>85</v>
      </c>
      <c r="H14" s="269" t="s">
        <v>146</v>
      </c>
      <c r="I14" s="269" t="s">
        <v>46</v>
      </c>
      <c r="J14" s="269">
        <v>25</v>
      </c>
      <c r="K14" s="309"/>
      <c r="L14" s="309"/>
      <c r="M14" s="309"/>
      <c r="N14" s="309"/>
      <c r="O14" s="310">
        <v>25</v>
      </c>
      <c r="P14" s="272" t="s">
        <v>147</v>
      </c>
      <c r="Q14" s="272" t="s">
        <v>148</v>
      </c>
      <c r="R14" s="272">
        <v>2</v>
      </c>
      <c r="S14" s="269">
        <v>4</v>
      </c>
      <c r="T14" s="269">
        <v>79.14</v>
      </c>
      <c r="U14" s="269">
        <v>83.14</v>
      </c>
      <c r="V14" s="339">
        <v>30.841</v>
      </c>
      <c r="W14" s="134"/>
      <c r="X14" s="309"/>
    </row>
    <row r="15" s="261" customFormat="1" ht="35" customHeight="1" spans="1:24">
      <c r="A15" s="275"/>
      <c r="B15" s="275"/>
      <c r="C15" s="276"/>
      <c r="D15" s="275"/>
      <c r="E15" s="278"/>
      <c r="F15" s="275"/>
      <c r="G15" s="275"/>
      <c r="H15" s="275"/>
      <c r="I15" s="275"/>
      <c r="J15" s="275"/>
      <c r="K15" s="323"/>
      <c r="L15" s="323"/>
      <c r="M15" s="323"/>
      <c r="N15" s="323"/>
      <c r="O15" s="324"/>
      <c r="P15" s="269" t="s">
        <v>149</v>
      </c>
      <c r="Q15" s="269" t="s">
        <v>150</v>
      </c>
      <c r="R15" s="269">
        <v>2</v>
      </c>
      <c r="S15" s="275"/>
      <c r="T15" s="275"/>
      <c r="U15" s="275"/>
      <c r="V15" s="344"/>
      <c r="W15" s="134"/>
      <c r="X15" s="323"/>
    </row>
    <row r="16" s="4" customFormat="1" ht="35" customHeight="1" spans="1:24">
      <c r="A16" s="272">
        <v>2020</v>
      </c>
      <c r="B16" s="272" t="s">
        <v>151</v>
      </c>
      <c r="C16" s="282" t="s">
        <v>152</v>
      </c>
      <c r="D16" s="272" t="s">
        <v>153</v>
      </c>
      <c r="E16" s="271" t="s">
        <v>154</v>
      </c>
      <c r="F16" s="271" t="s">
        <v>155</v>
      </c>
      <c r="G16" s="272" t="s">
        <v>85</v>
      </c>
      <c r="H16" s="272"/>
      <c r="I16" s="271" t="s">
        <v>46</v>
      </c>
      <c r="J16" s="272">
        <v>25</v>
      </c>
      <c r="K16" s="271" t="s">
        <v>156</v>
      </c>
      <c r="L16" s="271" t="s">
        <v>157</v>
      </c>
      <c r="M16" s="272" t="s">
        <v>158</v>
      </c>
      <c r="N16" s="272">
        <v>0.35</v>
      </c>
      <c r="O16" s="325">
        <v>25.35</v>
      </c>
      <c r="P16" s="272"/>
      <c r="Q16" s="272"/>
      <c r="R16" s="272"/>
      <c r="S16" s="272"/>
      <c r="T16" s="272">
        <v>77.68</v>
      </c>
      <c r="U16" s="272">
        <v>77.68</v>
      </c>
      <c r="V16" s="345">
        <v>30.583</v>
      </c>
      <c r="W16" s="134" t="s">
        <v>79</v>
      </c>
      <c r="X16" s="309"/>
    </row>
    <row r="17" s="4" customFormat="1" ht="93.75" spans="1:24">
      <c r="A17" s="272">
        <v>2020</v>
      </c>
      <c r="B17" s="272" t="s">
        <v>159</v>
      </c>
      <c r="C17" s="282" t="s">
        <v>160</v>
      </c>
      <c r="D17" s="272" t="s">
        <v>119</v>
      </c>
      <c r="E17" s="271" t="s">
        <v>161</v>
      </c>
      <c r="F17" s="272" t="s">
        <v>162</v>
      </c>
      <c r="G17" s="272" t="s">
        <v>85</v>
      </c>
      <c r="H17" s="271" t="s">
        <v>163</v>
      </c>
      <c r="I17" s="272" t="s">
        <v>46</v>
      </c>
      <c r="J17" s="272">
        <v>25</v>
      </c>
      <c r="K17" s="312"/>
      <c r="L17" s="313"/>
      <c r="M17" s="313"/>
      <c r="N17" s="313"/>
      <c r="O17" s="315">
        <v>0</v>
      </c>
      <c r="P17" s="272"/>
      <c r="Q17" s="272"/>
      <c r="R17" s="272"/>
      <c r="S17" s="272"/>
      <c r="T17" s="272">
        <v>78.41</v>
      </c>
      <c r="U17" s="272">
        <v>78.41</v>
      </c>
      <c r="V17" s="134">
        <v>30.341</v>
      </c>
      <c r="W17" s="134"/>
      <c r="X17" s="309"/>
    </row>
    <row r="18" s="4" customFormat="1" ht="75" spans="1:24">
      <c r="A18" s="272">
        <v>2020</v>
      </c>
      <c r="B18" s="272" t="s">
        <v>164</v>
      </c>
      <c r="C18" s="283" t="s">
        <v>165</v>
      </c>
      <c r="D18" s="272" t="s">
        <v>119</v>
      </c>
      <c r="E18" s="271" t="s">
        <v>166</v>
      </c>
      <c r="F18" s="272" t="s">
        <v>167</v>
      </c>
      <c r="G18" s="272" t="s">
        <v>85</v>
      </c>
      <c r="H18" s="272"/>
      <c r="I18" s="272" t="s">
        <v>46</v>
      </c>
      <c r="J18" s="272">
        <v>25</v>
      </c>
      <c r="K18" s="312"/>
      <c r="L18" s="313"/>
      <c r="M18" s="313"/>
      <c r="N18" s="313"/>
      <c r="O18" s="315">
        <v>25</v>
      </c>
      <c r="P18" s="272" t="s">
        <v>123</v>
      </c>
      <c r="Q18" s="272" t="s">
        <v>112</v>
      </c>
      <c r="R18" s="272">
        <v>1</v>
      </c>
      <c r="S18" s="272">
        <v>1</v>
      </c>
      <c r="T18" s="272">
        <v>78.05</v>
      </c>
      <c r="U18" s="272">
        <v>79.05</v>
      </c>
      <c r="V18" s="134">
        <v>30.405</v>
      </c>
      <c r="W18" s="134"/>
      <c r="X18" s="309"/>
    </row>
    <row r="19" s="4" customFormat="1" ht="75" spans="1:24">
      <c r="A19" s="269">
        <v>2020</v>
      </c>
      <c r="B19" s="269" t="s">
        <v>168</v>
      </c>
      <c r="C19" s="284" t="s">
        <v>169</v>
      </c>
      <c r="D19" s="269" t="s">
        <v>108</v>
      </c>
      <c r="E19" s="271" t="s">
        <v>170</v>
      </c>
      <c r="F19" s="272" t="s">
        <v>171</v>
      </c>
      <c r="G19" s="272" t="s">
        <v>77</v>
      </c>
      <c r="H19" s="272" t="s">
        <v>172</v>
      </c>
      <c r="I19" s="272" t="s">
        <v>46</v>
      </c>
      <c r="J19" s="272">
        <v>10</v>
      </c>
      <c r="K19" s="309"/>
      <c r="L19" s="309"/>
      <c r="M19" s="309"/>
      <c r="N19" s="309"/>
      <c r="O19" s="310">
        <v>21</v>
      </c>
      <c r="P19" s="269" t="s">
        <v>173</v>
      </c>
      <c r="Q19" s="269" t="s">
        <v>174</v>
      </c>
      <c r="R19" s="269">
        <v>5</v>
      </c>
      <c r="S19" s="269">
        <v>5</v>
      </c>
      <c r="T19" s="269">
        <v>79.5</v>
      </c>
      <c r="U19" s="269">
        <v>84.5</v>
      </c>
      <c r="V19" s="341">
        <v>27.35</v>
      </c>
      <c r="W19" s="134"/>
      <c r="X19" s="309"/>
    </row>
    <row r="20" s="4" customFormat="1" ht="37.5" spans="1:24">
      <c r="A20" s="275"/>
      <c r="B20" s="275"/>
      <c r="C20" s="285"/>
      <c r="D20" s="275"/>
      <c r="E20" s="271" t="s">
        <v>175</v>
      </c>
      <c r="F20" s="272" t="s">
        <v>176</v>
      </c>
      <c r="G20" s="272" t="s">
        <v>85</v>
      </c>
      <c r="H20" s="272">
        <v>2022.01</v>
      </c>
      <c r="I20" s="272" t="s">
        <v>177</v>
      </c>
      <c r="J20" s="272">
        <v>5</v>
      </c>
      <c r="K20" s="309"/>
      <c r="L20" s="309"/>
      <c r="M20" s="309"/>
      <c r="N20" s="309"/>
      <c r="O20" s="324"/>
      <c r="P20" s="275"/>
      <c r="Q20" s="275"/>
      <c r="R20" s="275"/>
      <c r="S20" s="275"/>
      <c r="T20" s="275"/>
      <c r="U20" s="275"/>
      <c r="V20" s="342"/>
      <c r="W20" s="134"/>
      <c r="X20" s="309"/>
    </row>
    <row r="21" s="4" customFormat="1" ht="37.5" spans="1:24">
      <c r="A21" s="273"/>
      <c r="B21" s="273"/>
      <c r="C21" s="286"/>
      <c r="D21" s="273"/>
      <c r="E21" s="271" t="s">
        <v>178</v>
      </c>
      <c r="F21" s="272" t="s">
        <v>179</v>
      </c>
      <c r="G21" s="272" t="s">
        <v>180</v>
      </c>
      <c r="H21" s="272" t="s">
        <v>181</v>
      </c>
      <c r="I21" s="272"/>
      <c r="J21" s="272">
        <v>6</v>
      </c>
      <c r="K21" s="309"/>
      <c r="L21" s="309"/>
      <c r="M21" s="309"/>
      <c r="N21" s="309"/>
      <c r="O21" s="311"/>
      <c r="P21" s="273"/>
      <c r="Q21" s="273"/>
      <c r="R21" s="273"/>
      <c r="S21" s="273"/>
      <c r="T21" s="273"/>
      <c r="U21" s="273"/>
      <c r="V21" s="343"/>
      <c r="W21" s="134"/>
      <c r="X21" s="309"/>
    </row>
    <row r="22" s="4" customFormat="1" ht="18" customHeight="1" spans="1:24">
      <c r="A22" s="269">
        <v>2020</v>
      </c>
      <c r="B22" s="269" t="s">
        <v>182</v>
      </c>
      <c r="C22" s="283" t="s">
        <v>183</v>
      </c>
      <c r="D22" s="269" t="s">
        <v>32</v>
      </c>
      <c r="E22" s="271" t="s">
        <v>184</v>
      </c>
      <c r="F22" s="271" t="s">
        <v>185</v>
      </c>
      <c r="G22" s="271" t="s">
        <v>186</v>
      </c>
      <c r="H22" s="271" t="s">
        <v>187</v>
      </c>
      <c r="I22" s="271" t="s">
        <v>37</v>
      </c>
      <c r="J22" s="271">
        <v>9</v>
      </c>
      <c r="K22" s="309"/>
      <c r="L22" s="309"/>
      <c r="M22" s="309"/>
      <c r="N22" s="309"/>
      <c r="O22" s="326">
        <v>18</v>
      </c>
      <c r="P22" s="272"/>
      <c r="Q22" s="272"/>
      <c r="R22" s="272"/>
      <c r="S22" s="269"/>
      <c r="T22" s="272">
        <v>79.43</v>
      </c>
      <c r="U22" s="272">
        <v>79.43</v>
      </c>
      <c r="V22" s="346">
        <v>24.143</v>
      </c>
      <c r="W22" s="342" t="s">
        <v>158</v>
      </c>
      <c r="X22" s="347"/>
    </row>
    <row r="23" s="4" customFormat="1" ht="75" spans="1:24">
      <c r="A23" s="273"/>
      <c r="B23" s="273"/>
      <c r="C23" s="283"/>
      <c r="D23" s="273"/>
      <c r="E23" s="271" t="s">
        <v>188</v>
      </c>
      <c r="F23" s="271" t="s">
        <v>189</v>
      </c>
      <c r="G23" s="271" t="s">
        <v>186</v>
      </c>
      <c r="H23" s="271" t="s">
        <v>190</v>
      </c>
      <c r="I23" s="271" t="s">
        <v>37</v>
      </c>
      <c r="J23" s="271">
        <v>9</v>
      </c>
      <c r="K23" s="309"/>
      <c r="L23" s="309"/>
      <c r="M23" s="309"/>
      <c r="N23" s="309"/>
      <c r="O23" s="327"/>
      <c r="P23" s="272"/>
      <c r="Q23" s="272"/>
      <c r="R23" s="272"/>
      <c r="S23" s="273"/>
      <c r="T23" s="272"/>
      <c r="U23" s="272"/>
      <c r="V23" s="348"/>
      <c r="W23" s="342"/>
      <c r="X23" s="347"/>
    </row>
    <row r="24" s="4" customFormat="1" ht="18.75" spans="1:24">
      <c r="A24" s="269">
        <v>2020</v>
      </c>
      <c r="B24" s="269" t="s">
        <v>191</v>
      </c>
      <c r="C24" s="287" t="s">
        <v>192</v>
      </c>
      <c r="D24" s="269" t="s">
        <v>119</v>
      </c>
      <c r="E24" s="277" t="s">
        <v>193</v>
      </c>
      <c r="F24" s="269" t="s">
        <v>194</v>
      </c>
      <c r="G24" s="277" t="s">
        <v>186</v>
      </c>
      <c r="H24" s="269" t="s">
        <v>195</v>
      </c>
      <c r="I24" s="269" t="s">
        <v>46</v>
      </c>
      <c r="J24" s="328">
        <v>15</v>
      </c>
      <c r="K24" s="322"/>
      <c r="L24" s="288"/>
      <c r="M24" s="288"/>
      <c r="N24" s="288"/>
      <c r="O24" s="315">
        <v>15</v>
      </c>
      <c r="P24" s="272" t="s">
        <v>123</v>
      </c>
      <c r="Q24" s="272" t="s">
        <v>196</v>
      </c>
      <c r="R24" s="272">
        <v>5</v>
      </c>
      <c r="S24" s="269">
        <v>14</v>
      </c>
      <c r="T24" s="269">
        <v>79.55</v>
      </c>
      <c r="U24" s="269">
        <v>93.55</v>
      </c>
      <c r="V24" s="341">
        <v>22.855</v>
      </c>
      <c r="W24" s="342"/>
      <c r="X24" s="309"/>
    </row>
    <row r="25" s="4" customFormat="1" ht="18.75" spans="1:24">
      <c r="A25" s="275"/>
      <c r="B25" s="275"/>
      <c r="C25" s="287"/>
      <c r="D25" s="275"/>
      <c r="E25" s="278"/>
      <c r="F25" s="275"/>
      <c r="G25" s="278"/>
      <c r="H25" s="275"/>
      <c r="I25" s="275"/>
      <c r="J25" s="329"/>
      <c r="K25" s="312"/>
      <c r="L25" s="313"/>
      <c r="M25" s="313"/>
      <c r="N25" s="313"/>
      <c r="O25" s="315"/>
      <c r="P25" s="272" t="s">
        <v>197</v>
      </c>
      <c r="Q25" s="272" t="s">
        <v>198</v>
      </c>
      <c r="R25" s="272">
        <v>5</v>
      </c>
      <c r="S25" s="275"/>
      <c r="T25" s="275"/>
      <c r="U25" s="275"/>
      <c r="V25" s="342"/>
      <c r="W25" s="342"/>
      <c r="X25" s="309"/>
    </row>
    <row r="26" s="4" customFormat="1" ht="18.75" spans="1:24">
      <c r="A26" s="275"/>
      <c r="B26" s="275"/>
      <c r="C26" s="287"/>
      <c r="D26" s="275"/>
      <c r="E26" s="278"/>
      <c r="F26" s="275"/>
      <c r="G26" s="278"/>
      <c r="H26" s="275"/>
      <c r="I26" s="275"/>
      <c r="J26" s="329"/>
      <c r="K26" s="312"/>
      <c r="L26" s="313"/>
      <c r="M26" s="313"/>
      <c r="N26" s="313"/>
      <c r="O26" s="315"/>
      <c r="P26" s="272" t="s">
        <v>56</v>
      </c>
      <c r="Q26" s="272" t="s">
        <v>199</v>
      </c>
      <c r="R26" s="272">
        <v>2</v>
      </c>
      <c r="S26" s="275"/>
      <c r="T26" s="275"/>
      <c r="U26" s="275"/>
      <c r="V26" s="342"/>
      <c r="W26" s="342"/>
      <c r="X26" s="309"/>
    </row>
    <row r="27" s="4" customFormat="1" ht="18.75" spans="1:24">
      <c r="A27" s="273"/>
      <c r="B27" s="273"/>
      <c r="C27" s="287"/>
      <c r="D27" s="273"/>
      <c r="E27" s="279"/>
      <c r="F27" s="273"/>
      <c r="G27" s="279"/>
      <c r="H27" s="273"/>
      <c r="I27" s="273"/>
      <c r="J27" s="330"/>
      <c r="K27" s="312"/>
      <c r="L27" s="313"/>
      <c r="M27" s="313"/>
      <c r="N27" s="313"/>
      <c r="O27" s="315"/>
      <c r="P27" s="272" t="s">
        <v>56</v>
      </c>
      <c r="Q27" s="272" t="s">
        <v>200</v>
      </c>
      <c r="R27" s="272">
        <v>2</v>
      </c>
      <c r="S27" s="273"/>
      <c r="T27" s="273"/>
      <c r="U27" s="273"/>
      <c r="V27" s="343"/>
      <c r="W27" s="342"/>
      <c r="X27" s="309"/>
    </row>
    <row r="28" s="4" customFormat="1" ht="35" customHeight="1" spans="1:24">
      <c r="A28" s="272">
        <v>2020</v>
      </c>
      <c r="B28" s="288" t="s">
        <v>201</v>
      </c>
      <c r="C28" s="287" t="s">
        <v>202</v>
      </c>
      <c r="D28" s="272" t="s">
        <v>203</v>
      </c>
      <c r="E28" s="271" t="s">
        <v>204</v>
      </c>
      <c r="F28" s="272" t="s">
        <v>205</v>
      </c>
      <c r="G28" s="272" t="s">
        <v>85</v>
      </c>
      <c r="H28" s="272" t="s">
        <v>206</v>
      </c>
      <c r="I28" s="272" t="s">
        <v>37</v>
      </c>
      <c r="J28" s="272">
        <v>15</v>
      </c>
      <c r="K28" s="309"/>
      <c r="L28" s="309"/>
      <c r="M28" s="309"/>
      <c r="N28" s="309"/>
      <c r="O28" s="315">
        <v>15</v>
      </c>
      <c r="P28" s="272" t="s">
        <v>111</v>
      </c>
      <c r="Q28" s="272" t="s">
        <v>207</v>
      </c>
      <c r="R28" s="272">
        <v>1</v>
      </c>
      <c r="S28" s="272">
        <v>1</v>
      </c>
      <c r="T28" s="272">
        <v>79.43</v>
      </c>
      <c r="U28" s="272">
        <v>80.43</v>
      </c>
      <c r="V28" s="345">
        <v>21.543</v>
      </c>
      <c r="W28" s="342"/>
      <c r="X28" s="309"/>
    </row>
    <row r="29" s="4" customFormat="1" ht="56.25" spans="1:24">
      <c r="A29" s="272">
        <v>2020</v>
      </c>
      <c r="B29" s="288" t="s">
        <v>208</v>
      </c>
      <c r="C29" s="287" t="s">
        <v>209</v>
      </c>
      <c r="D29" s="272" t="s">
        <v>32</v>
      </c>
      <c r="E29" s="271" t="s">
        <v>210</v>
      </c>
      <c r="F29" s="271" t="s">
        <v>211</v>
      </c>
      <c r="G29" s="271" t="s">
        <v>85</v>
      </c>
      <c r="H29" s="271" t="s">
        <v>212</v>
      </c>
      <c r="I29" s="271" t="s">
        <v>37</v>
      </c>
      <c r="J29" s="271">
        <v>15</v>
      </c>
      <c r="K29" s="309"/>
      <c r="L29" s="309"/>
      <c r="M29" s="309"/>
      <c r="N29" s="309"/>
      <c r="O29" s="315">
        <v>15</v>
      </c>
      <c r="P29" s="272"/>
      <c r="Q29" s="272"/>
      <c r="R29" s="272"/>
      <c r="S29" s="272"/>
      <c r="T29" s="272">
        <v>79.07</v>
      </c>
      <c r="U29" s="272">
        <v>79.07</v>
      </c>
      <c r="V29" s="345">
        <v>21.407</v>
      </c>
      <c r="W29" s="342"/>
      <c r="X29" s="309"/>
    </row>
    <row r="30" s="4" customFormat="1" ht="75" spans="1:24">
      <c r="A30" s="272">
        <v>2020</v>
      </c>
      <c r="B30" s="272" t="s">
        <v>213</v>
      </c>
      <c r="C30" s="289" t="s">
        <v>214</v>
      </c>
      <c r="D30" s="272" t="s">
        <v>119</v>
      </c>
      <c r="E30" s="271" t="s">
        <v>215</v>
      </c>
      <c r="F30" s="290" t="s">
        <v>216</v>
      </c>
      <c r="G30" s="271" t="s">
        <v>186</v>
      </c>
      <c r="H30" s="291" t="s">
        <v>217</v>
      </c>
      <c r="I30" s="271" t="s">
        <v>218</v>
      </c>
      <c r="J30" s="331">
        <v>6</v>
      </c>
      <c r="K30" s="312"/>
      <c r="L30" s="313"/>
      <c r="M30" s="313"/>
      <c r="N30" s="313"/>
      <c r="O30" s="315">
        <v>12</v>
      </c>
      <c r="P30" s="272" t="s">
        <v>56</v>
      </c>
      <c r="Q30" s="272" t="s">
        <v>199</v>
      </c>
      <c r="R30" s="272">
        <v>2</v>
      </c>
      <c r="S30" s="269">
        <v>4</v>
      </c>
      <c r="T30" s="269">
        <v>78.32</v>
      </c>
      <c r="U30" s="269">
        <v>82.32</v>
      </c>
      <c r="V30" s="349">
        <v>19.032</v>
      </c>
      <c r="W30" s="342"/>
      <c r="X30" s="347"/>
    </row>
    <row r="31" s="4" customFormat="1" ht="37.5" spans="1:24">
      <c r="A31" s="272"/>
      <c r="B31" s="272"/>
      <c r="C31" s="292"/>
      <c r="D31" s="272"/>
      <c r="E31" s="293" t="s">
        <v>219</v>
      </c>
      <c r="F31" s="293" t="s">
        <v>220</v>
      </c>
      <c r="G31" s="294" t="s">
        <v>85</v>
      </c>
      <c r="H31" s="291" t="s">
        <v>221</v>
      </c>
      <c r="I31" s="271" t="s">
        <v>177</v>
      </c>
      <c r="J31" s="331">
        <v>5</v>
      </c>
      <c r="K31" s="312"/>
      <c r="L31" s="313"/>
      <c r="M31" s="313"/>
      <c r="N31" s="313"/>
      <c r="O31" s="315"/>
      <c r="P31" s="269" t="s">
        <v>56</v>
      </c>
      <c r="Q31" s="269" t="s">
        <v>200</v>
      </c>
      <c r="R31" s="269">
        <v>2</v>
      </c>
      <c r="S31" s="275"/>
      <c r="T31" s="275"/>
      <c r="U31" s="275"/>
      <c r="V31" s="258"/>
      <c r="W31" s="342"/>
      <c r="X31" s="347"/>
    </row>
    <row r="32" s="4" customFormat="1" ht="18.75" spans="1:24">
      <c r="A32" s="272"/>
      <c r="B32" s="272"/>
      <c r="C32" s="295"/>
      <c r="D32" s="272"/>
      <c r="E32" s="293" t="s">
        <v>222</v>
      </c>
      <c r="F32" s="293" t="s">
        <v>223</v>
      </c>
      <c r="G32" s="293"/>
      <c r="H32" s="293" t="s">
        <v>224</v>
      </c>
      <c r="I32" s="293"/>
      <c r="J32" s="293">
        <v>1</v>
      </c>
      <c r="K32" s="312"/>
      <c r="L32" s="313"/>
      <c r="M32" s="313"/>
      <c r="N32" s="313"/>
      <c r="O32" s="315"/>
      <c r="P32" s="273"/>
      <c r="Q32" s="273"/>
      <c r="R32" s="273"/>
      <c r="S32" s="273"/>
      <c r="T32" s="273"/>
      <c r="U32" s="273"/>
      <c r="V32" s="259"/>
      <c r="W32" s="342"/>
      <c r="X32" s="347"/>
    </row>
    <row r="33" s="4" customFormat="1" ht="56.25" spans="1:24">
      <c r="A33" s="269">
        <v>2020</v>
      </c>
      <c r="B33" s="269" t="s">
        <v>225</v>
      </c>
      <c r="C33" s="289" t="s">
        <v>226</v>
      </c>
      <c r="D33" s="269" t="s">
        <v>32</v>
      </c>
      <c r="E33" s="277" t="s">
        <v>227</v>
      </c>
      <c r="F33" s="277" t="s">
        <v>228</v>
      </c>
      <c r="G33" s="277" t="s">
        <v>85</v>
      </c>
      <c r="H33" s="277" t="s">
        <v>229</v>
      </c>
      <c r="I33" s="277" t="s">
        <v>218</v>
      </c>
      <c r="J33" s="277">
        <v>10</v>
      </c>
      <c r="K33" s="309"/>
      <c r="L33" s="309"/>
      <c r="M33" s="309"/>
      <c r="N33" s="309"/>
      <c r="O33" s="310">
        <v>10</v>
      </c>
      <c r="P33" s="269" t="s">
        <v>230</v>
      </c>
      <c r="Q33" s="269" t="s">
        <v>231</v>
      </c>
      <c r="R33" s="269">
        <v>5</v>
      </c>
      <c r="S33" s="269">
        <v>5</v>
      </c>
      <c r="T33" s="269">
        <v>79.43</v>
      </c>
      <c r="U33" s="269">
        <v>84.43</v>
      </c>
      <c r="V33" s="350">
        <v>17.443</v>
      </c>
      <c r="W33" s="342"/>
      <c r="X33" s="347"/>
    </row>
    <row r="34" s="4" customFormat="1" ht="42" customHeight="1" spans="1:24">
      <c r="A34" s="272">
        <v>2020</v>
      </c>
      <c r="B34" s="272" t="s">
        <v>232</v>
      </c>
      <c r="C34" s="287" t="s">
        <v>233</v>
      </c>
      <c r="D34" s="272" t="s">
        <v>119</v>
      </c>
      <c r="E34" s="277" t="s">
        <v>234</v>
      </c>
      <c r="F34" s="277" t="s">
        <v>235</v>
      </c>
      <c r="G34" s="296" t="s">
        <v>236</v>
      </c>
      <c r="H34" s="277" t="s">
        <v>237</v>
      </c>
      <c r="I34" s="277" t="s">
        <v>37</v>
      </c>
      <c r="J34" s="277">
        <v>9</v>
      </c>
      <c r="K34" s="312"/>
      <c r="L34" s="313"/>
      <c r="M34" s="313"/>
      <c r="N34" s="313"/>
      <c r="O34" s="310">
        <v>10</v>
      </c>
      <c r="P34" s="269" t="s">
        <v>123</v>
      </c>
      <c r="Q34" s="269" t="s">
        <v>112</v>
      </c>
      <c r="R34" s="269">
        <v>1</v>
      </c>
      <c r="S34" s="269">
        <v>3</v>
      </c>
      <c r="T34" s="269">
        <v>77.68</v>
      </c>
      <c r="U34" s="269">
        <v>80.68</v>
      </c>
      <c r="V34" s="349">
        <v>17.068</v>
      </c>
      <c r="W34" s="342"/>
      <c r="X34" s="347"/>
    </row>
    <row r="35" s="4" customFormat="1" ht="57" customHeight="1" spans="1:24">
      <c r="A35" s="272"/>
      <c r="B35" s="272"/>
      <c r="C35" s="287"/>
      <c r="D35" s="272"/>
      <c r="E35" s="278"/>
      <c r="F35" s="278"/>
      <c r="G35" s="297"/>
      <c r="H35" s="278"/>
      <c r="I35" s="278"/>
      <c r="J35" s="278"/>
      <c r="K35" s="312"/>
      <c r="L35" s="313"/>
      <c r="M35" s="313"/>
      <c r="N35" s="313"/>
      <c r="O35" s="324"/>
      <c r="P35" s="275"/>
      <c r="Q35" s="275"/>
      <c r="R35" s="275"/>
      <c r="S35" s="275"/>
      <c r="T35" s="275"/>
      <c r="U35" s="275"/>
      <c r="V35" s="258"/>
      <c r="W35" s="342"/>
      <c r="X35" s="347"/>
    </row>
    <row r="36" s="4" customFormat="1" ht="42" customHeight="1" spans="1:24">
      <c r="A36" s="272"/>
      <c r="B36" s="272"/>
      <c r="C36" s="287"/>
      <c r="D36" s="272"/>
      <c r="E36" s="279"/>
      <c r="F36" s="279"/>
      <c r="G36" s="298"/>
      <c r="H36" s="279"/>
      <c r="I36" s="279"/>
      <c r="J36" s="279"/>
      <c r="K36" s="312"/>
      <c r="L36" s="313"/>
      <c r="M36" s="313"/>
      <c r="N36" s="313"/>
      <c r="O36" s="324"/>
      <c r="P36" s="273"/>
      <c r="Q36" s="273"/>
      <c r="R36" s="273"/>
      <c r="S36" s="275"/>
      <c r="T36" s="275"/>
      <c r="U36" s="275"/>
      <c r="V36" s="258"/>
      <c r="W36" s="342"/>
      <c r="X36" s="347"/>
    </row>
    <row r="37" s="4" customFormat="1" ht="37.5" spans="1:24">
      <c r="A37" s="272"/>
      <c r="B37" s="272"/>
      <c r="C37" s="287"/>
      <c r="D37" s="272"/>
      <c r="E37" s="271" t="s">
        <v>238</v>
      </c>
      <c r="F37" s="271" t="s">
        <v>223</v>
      </c>
      <c r="G37" s="271"/>
      <c r="H37" s="271" t="s">
        <v>110</v>
      </c>
      <c r="I37" s="271"/>
      <c r="J37" s="271">
        <v>1</v>
      </c>
      <c r="K37" s="312"/>
      <c r="L37" s="313"/>
      <c r="M37" s="313"/>
      <c r="N37" s="313"/>
      <c r="O37" s="311"/>
      <c r="P37" s="272" t="s">
        <v>230</v>
      </c>
      <c r="Q37" s="271" t="s">
        <v>239</v>
      </c>
      <c r="R37" s="272">
        <v>2</v>
      </c>
      <c r="S37" s="273"/>
      <c r="T37" s="273"/>
      <c r="U37" s="273"/>
      <c r="V37" s="259"/>
      <c r="W37" s="342"/>
      <c r="X37" s="347"/>
    </row>
    <row r="38" s="4" customFormat="1" ht="42" customHeight="1" spans="1:24">
      <c r="A38" s="269">
        <v>2020</v>
      </c>
      <c r="B38" s="269" t="s">
        <v>240</v>
      </c>
      <c r="C38" s="289" t="s">
        <v>241</v>
      </c>
      <c r="D38" s="269" t="s">
        <v>32</v>
      </c>
      <c r="E38" s="277" t="s">
        <v>242</v>
      </c>
      <c r="F38" s="269" t="s">
        <v>243</v>
      </c>
      <c r="G38" s="269" t="s">
        <v>85</v>
      </c>
      <c r="H38" s="269" t="s">
        <v>244</v>
      </c>
      <c r="I38" s="269" t="s">
        <v>218</v>
      </c>
      <c r="J38" s="269">
        <v>10</v>
      </c>
      <c r="K38" s="309"/>
      <c r="L38" s="309"/>
      <c r="M38" s="309"/>
      <c r="N38" s="309"/>
      <c r="O38" s="310">
        <v>10</v>
      </c>
      <c r="P38" s="272" t="s">
        <v>147</v>
      </c>
      <c r="Q38" s="272" t="s">
        <v>148</v>
      </c>
      <c r="R38" s="272">
        <v>2</v>
      </c>
      <c r="S38" s="269">
        <v>4</v>
      </c>
      <c r="T38" s="269">
        <v>79.43</v>
      </c>
      <c r="U38" s="269">
        <v>83.43</v>
      </c>
      <c r="V38" s="350">
        <v>17.343</v>
      </c>
      <c r="W38" s="342"/>
      <c r="X38" s="347"/>
    </row>
    <row r="39" s="4" customFormat="1" ht="18.75" spans="1:24">
      <c r="A39" s="273"/>
      <c r="B39" s="273"/>
      <c r="C39" s="295"/>
      <c r="D39" s="273"/>
      <c r="E39" s="279"/>
      <c r="F39" s="273"/>
      <c r="G39" s="273"/>
      <c r="H39" s="273"/>
      <c r="I39" s="273"/>
      <c r="J39" s="273"/>
      <c r="K39" s="309"/>
      <c r="L39" s="309"/>
      <c r="M39" s="309"/>
      <c r="N39" s="309"/>
      <c r="O39" s="311"/>
      <c r="P39" s="272" t="s">
        <v>149</v>
      </c>
      <c r="Q39" s="272" t="s">
        <v>150</v>
      </c>
      <c r="R39" s="272">
        <v>2</v>
      </c>
      <c r="S39" s="273"/>
      <c r="T39" s="273"/>
      <c r="U39" s="273"/>
      <c r="V39" s="351"/>
      <c r="W39" s="342"/>
      <c r="X39" s="347"/>
    </row>
    <row r="40" s="4" customFormat="1" ht="18.75" spans="1:24">
      <c r="A40" s="272">
        <v>2020</v>
      </c>
      <c r="B40" s="272" t="s">
        <v>245</v>
      </c>
      <c r="C40" s="287" t="s">
        <v>246</v>
      </c>
      <c r="D40" s="272" t="s">
        <v>119</v>
      </c>
      <c r="E40" s="272" t="s">
        <v>247</v>
      </c>
      <c r="F40" s="272" t="s">
        <v>238</v>
      </c>
      <c r="G40" s="272" t="s">
        <v>248</v>
      </c>
      <c r="H40" s="299" t="s">
        <v>249</v>
      </c>
      <c r="I40" s="272" t="s">
        <v>250</v>
      </c>
      <c r="J40" s="272">
        <v>1</v>
      </c>
      <c r="K40" s="312"/>
      <c r="L40" s="313"/>
      <c r="M40" s="313"/>
      <c r="N40" s="313"/>
      <c r="O40" s="332">
        <v>1</v>
      </c>
      <c r="P40" s="272" t="s">
        <v>56</v>
      </c>
      <c r="Q40" s="272" t="s">
        <v>199</v>
      </c>
      <c r="R40" s="272">
        <v>2</v>
      </c>
      <c r="S40" s="269">
        <v>4</v>
      </c>
      <c r="T40" s="269">
        <v>78.68</v>
      </c>
      <c r="U40" s="269">
        <v>82.68</v>
      </c>
      <c r="V40" s="349">
        <v>9.168</v>
      </c>
      <c r="W40" s="342"/>
      <c r="X40" s="347"/>
    </row>
    <row r="41" s="4" customFormat="1" ht="75" spans="1:24">
      <c r="A41" s="272"/>
      <c r="B41" s="272"/>
      <c r="C41" s="287"/>
      <c r="D41" s="272"/>
      <c r="E41" s="271" t="s">
        <v>251</v>
      </c>
      <c r="F41" s="272" t="s">
        <v>48</v>
      </c>
      <c r="G41" s="272" t="s">
        <v>85</v>
      </c>
      <c r="H41" s="271" t="s">
        <v>252</v>
      </c>
      <c r="I41" s="272" t="s">
        <v>46</v>
      </c>
      <c r="J41" s="272">
        <v>0</v>
      </c>
      <c r="K41" s="312"/>
      <c r="L41" s="313"/>
      <c r="M41" s="313"/>
      <c r="N41" s="313"/>
      <c r="O41" s="311"/>
      <c r="P41" s="272" t="s">
        <v>56</v>
      </c>
      <c r="Q41" s="272" t="s">
        <v>200</v>
      </c>
      <c r="R41" s="272">
        <v>2</v>
      </c>
      <c r="S41" s="273"/>
      <c r="T41" s="273"/>
      <c r="U41" s="273"/>
      <c r="V41" s="259"/>
      <c r="W41" s="342"/>
      <c r="X41" s="347"/>
    </row>
    <row r="42" s="4" customFormat="1" ht="18.75" spans="1:24">
      <c r="A42" s="272">
        <v>2020</v>
      </c>
      <c r="B42" s="272" t="s">
        <v>253</v>
      </c>
      <c r="C42" s="287" t="s">
        <v>254</v>
      </c>
      <c r="D42" s="272" t="s">
        <v>119</v>
      </c>
      <c r="E42" s="277" t="s">
        <v>255</v>
      </c>
      <c r="F42" s="277" t="s">
        <v>238</v>
      </c>
      <c r="G42" s="269" t="s">
        <v>248</v>
      </c>
      <c r="H42" s="300" t="s">
        <v>249</v>
      </c>
      <c r="I42" s="269" t="s">
        <v>250</v>
      </c>
      <c r="J42" s="269">
        <v>1</v>
      </c>
      <c r="K42" s="312"/>
      <c r="L42" s="313"/>
      <c r="M42" s="313"/>
      <c r="N42" s="313"/>
      <c r="O42" s="310">
        <v>1</v>
      </c>
      <c r="P42" s="269"/>
      <c r="Q42" s="269"/>
      <c r="R42" s="269"/>
      <c r="S42" s="269"/>
      <c r="T42" s="269">
        <v>78.73</v>
      </c>
      <c r="U42" s="269">
        <v>78.73</v>
      </c>
      <c r="V42" s="349">
        <v>8.773</v>
      </c>
      <c r="W42" s="342"/>
      <c r="X42" s="347"/>
    </row>
    <row r="43" s="4" customFormat="1" ht="18.75" spans="1:24">
      <c r="A43" s="272"/>
      <c r="B43" s="272"/>
      <c r="C43" s="287"/>
      <c r="D43" s="272"/>
      <c r="E43" s="279"/>
      <c r="F43" s="279"/>
      <c r="G43" s="273"/>
      <c r="H43" s="301"/>
      <c r="I43" s="273"/>
      <c r="J43" s="273"/>
      <c r="K43" s="312"/>
      <c r="L43" s="313"/>
      <c r="M43" s="313"/>
      <c r="N43" s="313"/>
      <c r="O43" s="311"/>
      <c r="P43" s="273"/>
      <c r="Q43" s="273"/>
      <c r="R43" s="273"/>
      <c r="S43" s="273"/>
      <c r="T43" s="273"/>
      <c r="U43" s="273"/>
      <c r="V43" s="259"/>
      <c r="W43" s="342"/>
      <c r="X43" s="347"/>
    </row>
    <row r="44" s="262" customFormat="1" ht="42" customHeight="1" spans="1:24">
      <c r="A44" s="302">
        <v>2020</v>
      </c>
      <c r="B44" s="303" t="s">
        <v>256</v>
      </c>
      <c r="C44" s="287" t="s">
        <v>257</v>
      </c>
      <c r="D44" s="302" t="s">
        <v>32</v>
      </c>
      <c r="E44" s="304" t="s">
        <v>258</v>
      </c>
      <c r="F44" s="302" t="s">
        <v>259</v>
      </c>
      <c r="G44" s="304" t="s">
        <v>260</v>
      </c>
      <c r="H44" s="302" t="s">
        <v>261</v>
      </c>
      <c r="I44" s="302" t="s">
        <v>42</v>
      </c>
      <c r="J44" s="302">
        <v>24</v>
      </c>
      <c r="K44" s="303">
        <v>0</v>
      </c>
      <c r="L44" s="303"/>
      <c r="M44" s="303"/>
      <c r="N44" s="303"/>
      <c r="O44" s="333">
        <v>24</v>
      </c>
      <c r="P44" s="302"/>
      <c r="Q44" s="302"/>
      <c r="R44" s="302"/>
      <c r="S44" s="302"/>
      <c r="T44" s="302">
        <v>79.43</v>
      </c>
      <c r="U44" s="302">
        <v>79.43</v>
      </c>
      <c r="V44" s="352">
        <v>29.543</v>
      </c>
      <c r="W44" s="353"/>
      <c r="X44" s="354">
        <v>7.943</v>
      </c>
    </row>
    <row r="45" ht="37.5" spans="1:23">
      <c r="A45" s="269">
        <v>2020</v>
      </c>
      <c r="B45" s="269" t="s">
        <v>262</v>
      </c>
      <c r="C45" s="269" t="s">
        <v>263</v>
      </c>
      <c r="D45" s="269" t="s">
        <v>119</v>
      </c>
      <c r="E45" s="271" t="s">
        <v>264</v>
      </c>
      <c r="F45" s="271" t="s">
        <v>265</v>
      </c>
      <c r="G45" s="271" t="s">
        <v>180</v>
      </c>
      <c r="H45" s="271" t="s">
        <v>266</v>
      </c>
      <c r="I45" s="136"/>
      <c r="J45" s="271"/>
      <c r="K45" s="334" t="s">
        <v>267</v>
      </c>
      <c r="L45" s="136"/>
      <c r="M45" s="136"/>
      <c r="N45" s="136"/>
      <c r="O45" s="185"/>
      <c r="P45" s="136"/>
      <c r="Q45" s="136"/>
      <c r="R45" s="136"/>
      <c r="S45" s="136"/>
      <c r="T45" s="136"/>
      <c r="U45" s="136"/>
      <c r="V45" s="136"/>
      <c r="W45" s="355" t="s">
        <v>95</v>
      </c>
    </row>
    <row r="46" ht="37.5" spans="1:23">
      <c r="A46" s="273"/>
      <c r="B46" s="273"/>
      <c r="C46" s="273"/>
      <c r="D46" s="273"/>
      <c r="E46" s="271" t="s">
        <v>268</v>
      </c>
      <c r="F46" s="271" t="s">
        <v>265</v>
      </c>
      <c r="G46" s="271" t="s">
        <v>180</v>
      </c>
      <c r="H46" s="271" t="s">
        <v>266</v>
      </c>
      <c r="I46" s="136"/>
      <c r="J46" s="271"/>
      <c r="K46" s="335"/>
      <c r="L46" s="136"/>
      <c r="M46" s="136"/>
      <c r="N46" s="136"/>
      <c r="O46" s="185"/>
      <c r="P46" s="136"/>
      <c r="Q46" s="136"/>
      <c r="R46" s="136"/>
      <c r="S46" s="136"/>
      <c r="T46" s="136"/>
      <c r="U46" s="136"/>
      <c r="V46" s="136"/>
      <c r="W46" s="356"/>
    </row>
    <row r="47" ht="37.5" spans="1:23">
      <c r="A47" s="272">
        <v>2020</v>
      </c>
      <c r="B47" s="272" t="s">
        <v>269</v>
      </c>
      <c r="C47" s="272" t="s">
        <v>270</v>
      </c>
      <c r="D47" s="272" t="s">
        <v>119</v>
      </c>
      <c r="E47" s="271" t="s">
        <v>271</v>
      </c>
      <c r="F47" s="272" t="s">
        <v>179</v>
      </c>
      <c r="G47" s="272" t="s">
        <v>85</v>
      </c>
      <c r="H47" s="272" t="s">
        <v>272</v>
      </c>
      <c r="I47" s="136"/>
      <c r="J47" s="136"/>
      <c r="K47" s="335"/>
      <c r="L47" s="136"/>
      <c r="M47" s="136"/>
      <c r="N47" s="136"/>
      <c r="O47" s="185"/>
      <c r="P47" s="136"/>
      <c r="Q47" s="136"/>
      <c r="R47" s="136"/>
      <c r="S47" s="136"/>
      <c r="T47" s="136"/>
      <c r="U47" s="136"/>
      <c r="V47" s="136"/>
      <c r="W47" s="356"/>
    </row>
    <row r="48" ht="18.75" spans="1:23">
      <c r="A48" s="272">
        <v>2020</v>
      </c>
      <c r="B48" s="272" t="s">
        <v>273</v>
      </c>
      <c r="C48" s="272" t="s">
        <v>274</v>
      </c>
      <c r="D48" s="272" t="s">
        <v>32</v>
      </c>
      <c r="E48" s="271" t="s">
        <v>275</v>
      </c>
      <c r="F48" s="272" t="s">
        <v>265</v>
      </c>
      <c r="G48" s="272" t="s">
        <v>276</v>
      </c>
      <c r="H48" s="272" t="s">
        <v>266</v>
      </c>
      <c r="I48" s="136"/>
      <c r="J48" s="136"/>
      <c r="K48" s="336"/>
      <c r="L48" s="136"/>
      <c r="M48" s="136"/>
      <c r="N48" s="136"/>
      <c r="O48" s="185"/>
      <c r="P48" s="136"/>
      <c r="Q48" s="136"/>
      <c r="R48" s="136"/>
      <c r="S48" s="136"/>
      <c r="T48" s="136"/>
      <c r="U48" s="136"/>
      <c r="V48" s="136"/>
      <c r="W48" s="356"/>
    </row>
    <row r="49" ht="56.25" spans="1:23">
      <c r="A49" s="272">
        <v>2020</v>
      </c>
      <c r="B49" s="272" t="s">
        <v>277</v>
      </c>
      <c r="C49" s="272" t="s">
        <v>278</v>
      </c>
      <c r="D49" s="272" t="s">
        <v>119</v>
      </c>
      <c r="E49" s="271" t="s">
        <v>279</v>
      </c>
      <c r="F49" s="272" t="s">
        <v>280</v>
      </c>
      <c r="G49" s="272" t="s">
        <v>93</v>
      </c>
      <c r="H49" s="272" t="s">
        <v>281</v>
      </c>
      <c r="I49" s="136"/>
      <c r="J49" s="136"/>
      <c r="K49" s="334" t="s">
        <v>282</v>
      </c>
      <c r="L49" s="136"/>
      <c r="M49" s="136"/>
      <c r="N49" s="136"/>
      <c r="O49" s="185"/>
      <c r="P49" s="136"/>
      <c r="Q49" s="136"/>
      <c r="R49" s="136"/>
      <c r="S49" s="136"/>
      <c r="T49" s="136"/>
      <c r="U49" s="136"/>
      <c r="V49" s="136"/>
      <c r="W49" s="356"/>
    </row>
    <row r="50" ht="75" spans="1:23">
      <c r="A50" s="272">
        <v>2020</v>
      </c>
      <c r="B50" s="272" t="s">
        <v>283</v>
      </c>
      <c r="C50" s="272" t="s">
        <v>284</v>
      </c>
      <c r="D50" s="272" t="s">
        <v>108</v>
      </c>
      <c r="E50" s="271" t="s">
        <v>285</v>
      </c>
      <c r="F50" s="272" t="s">
        <v>194</v>
      </c>
      <c r="G50" s="272" t="s">
        <v>85</v>
      </c>
      <c r="H50" s="272" t="s">
        <v>272</v>
      </c>
      <c r="I50" s="136"/>
      <c r="J50" s="136"/>
      <c r="K50" s="335"/>
      <c r="L50" s="136"/>
      <c r="M50" s="136"/>
      <c r="N50" s="136"/>
      <c r="O50" s="185"/>
      <c r="P50" s="136"/>
      <c r="Q50" s="136"/>
      <c r="R50" s="136"/>
      <c r="S50" s="136"/>
      <c r="T50" s="136"/>
      <c r="U50" s="136"/>
      <c r="V50" s="136"/>
      <c r="W50" s="356"/>
    </row>
    <row r="51" ht="56.25" spans="1:23">
      <c r="A51" s="269">
        <v>2020</v>
      </c>
      <c r="B51" s="269" t="s">
        <v>286</v>
      </c>
      <c r="C51" s="269" t="s">
        <v>287</v>
      </c>
      <c r="D51" s="269" t="s">
        <v>143</v>
      </c>
      <c r="E51" s="271" t="s">
        <v>288</v>
      </c>
      <c r="F51" s="272" t="s">
        <v>289</v>
      </c>
      <c r="G51" s="272" t="s">
        <v>93</v>
      </c>
      <c r="H51" s="272" t="s">
        <v>290</v>
      </c>
      <c r="I51" s="136"/>
      <c r="J51" s="136"/>
      <c r="K51" s="335"/>
      <c r="L51" s="136"/>
      <c r="M51" s="136"/>
      <c r="N51" s="136"/>
      <c r="O51" s="185"/>
      <c r="P51" s="136"/>
      <c r="Q51" s="136"/>
      <c r="R51" s="136"/>
      <c r="S51" s="136"/>
      <c r="T51" s="136"/>
      <c r="U51" s="136"/>
      <c r="V51" s="136"/>
      <c r="W51" s="356"/>
    </row>
    <row r="52" ht="56.25" spans="1:23">
      <c r="A52" s="273"/>
      <c r="B52" s="273"/>
      <c r="C52" s="273"/>
      <c r="D52" s="273"/>
      <c r="E52" s="271" t="s">
        <v>291</v>
      </c>
      <c r="F52" s="272" t="s">
        <v>280</v>
      </c>
      <c r="G52" s="272" t="s">
        <v>77</v>
      </c>
      <c r="H52" s="272" t="s">
        <v>281</v>
      </c>
      <c r="I52" s="136"/>
      <c r="J52" s="136"/>
      <c r="K52" s="335"/>
      <c r="L52" s="136"/>
      <c r="M52" s="136"/>
      <c r="N52" s="136"/>
      <c r="O52" s="185"/>
      <c r="P52" s="136"/>
      <c r="Q52" s="136"/>
      <c r="R52" s="136"/>
      <c r="S52" s="136"/>
      <c r="T52" s="136"/>
      <c r="U52" s="136"/>
      <c r="V52" s="136"/>
      <c r="W52" s="356"/>
    </row>
    <row r="53" ht="56.25" spans="1:23">
      <c r="A53" s="269">
        <v>2020</v>
      </c>
      <c r="B53" s="269" t="s">
        <v>292</v>
      </c>
      <c r="C53" s="269" t="s">
        <v>293</v>
      </c>
      <c r="D53" s="269" t="s">
        <v>203</v>
      </c>
      <c r="E53" s="271" t="s">
        <v>294</v>
      </c>
      <c r="F53" s="272" t="s">
        <v>295</v>
      </c>
      <c r="G53" s="272" t="s">
        <v>85</v>
      </c>
      <c r="H53" s="272" t="s">
        <v>272</v>
      </c>
      <c r="I53" s="136"/>
      <c r="J53" s="136"/>
      <c r="K53" s="335"/>
      <c r="L53" s="136"/>
      <c r="M53" s="136"/>
      <c r="N53" s="136"/>
      <c r="O53" s="185"/>
      <c r="P53" s="136"/>
      <c r="Q53" s="136"/>
      <c r="R53" s="136"/>
      <c r="S53" s="136"/>
      <c r="T53" s="136"/>
      <c r="U53" s="136"/>
      <c r="V53" s="136"/>
      <c r="W53" s="356"/>
    </row>
    <row r="54" ht="37.5" spans="1:23">
      <c r="A54" s="273"/>
      <c r="B54" s="273"/>
      <c r="C54" s="273"/>
      <c r="D54" s="273"/>
      <c r="E54" s="271" t="s">
        <v>296</v>
      </c>
      <c r="F54" s="272" t="s">
        <v>297</v>
      </c>
      <c r="G54" s="272" t="s">
        <v>85</v>
      </c>
      <c r="H54" s="272" t="s">
        <v>272</v>
      </c>
      <c r="I54" s="136"/>
      <c r="J54" s="136"/>
      <c r="K54" s="336"/>
      <c r="L54" s="136"/>
      <c r="M54" s="136"/>
      <c r="N54" s="136"/>
      <c r="O54" s="185"/>
      <c r="P54" s="136"/>
      <c r="Q54" s="136"/>
      <c r="R54" s="136"/>
      <c r="S54" s="136"/>
      <c r="T54" s="136"/>
      <c r="U54" s="136"/>
      <c r="V54" s="136"/>
      <c r="W54" s="357"/>
    </row>
    <row r="55" spans="1:22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85"/>
      <c r="P55" s="136"/>
      <c r="Q55" s="136"/>
      <c r="R55" s="136"/>
      <c r="S55" s="136"/>
      <c r="T55" s="136"/>
      <c r="U55" s="136"/>
      <c r="V55" s="136"/>
    </row>
    <row r="56" spans="1:22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85"/>
      <c r="P56" s="136"/>
      <c r="Q56" s="136"/>
      <c r="R56" s="136"/>
      <c r="S56" s="136"/>
      <c r="T56" s="136"/>
      <c r="U56" s="136"/>
      <c r="V56" s="136"/>
    </row>
    <row r="57" spans="1:22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85"/>
      <c r="P57" s="136"/>
      <c r="Q57" s="136"/>
      <c r="R57" s="136"/>
      <c r="S57" s="136"/>
      <c r="T57" s="136"/>
      <c r="U57" s="136"/>
      <c r="V57" s="136"/>
    </row>
    <row r="58" spans="1:22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85"/>
      <c r="P58" s="136"/>
      <c r="Q58" s="136"/>
      <c r="R58" s="136"/>
      <c r="S58" s="136"/>
      <c r="T58" s="136"/>
      <c r="U58" s="136"/>
      <c r="V58" s="136"/>
    </row>
    <row r="59" spans="1:22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85"/>
      <c r="P59" s="136"/>
      <c r="Q59" s="136"/>
      <c r="R59" s="136"/>
      <c r="S59" s="136"/>
      <c r="T59" s="136"/>
      <c r="U59" s="136"/>
      <c r="V59" s="136"/>
    </row>
    <row r="60" spans="1:22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85"/>
      <c r="P60" s="136"/>
      <c r="Q60" s="136"/>
      <c r="R60" s="136"/>
      <c r="S60" s="136"/>
      <c r="T60" s="136"/>
      <c r="U60" s="136"/>
      <c r="V60" s="136"/>
    </row>
    <row r="61" spans="1:22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85"/>
      <c r="P61" s="136"/>
      <c r="Q61" s="136"/>
      <c r="R61" s="136"/>
      <c r="S61" s="136"/>
      <c r="T61" s="136"/>
      <c r="U61" s="136"/>
      <c r="V61" s="136"/>
    </row>
    <row r="62" spans="1:22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85"/>
      <c r="P62" s="136"/>
      <c r="Q62" s="136"/>
      <c r="R62" s="136"/>
      <c r="S62" s="136"/>
      <c r="T62" s="136"/>
      <c r="U62" s="136"/>
      <c r="V62" s="136"/>
    </row>
    <row r="63" spans="1:22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85"/>
      <c r="P63" s="136"/>
      <c r="Q63" s="136"/>
      <c r="R63" s="136"/>
      <c r="S63" s="136"/>
      <c r="T63" s="136"/>
      <c r="U63" s="136"/>
      <c r="V63" s="136"/>
    </row>
    <row r="64" spans="1:22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85"/>
      <c r="P64" s="136"/>
      <c r="Q64" s="136"/>
      <c r="R64" s="136"/>
      <c r="S64" s="136"/>
      <c r="T64" s="136"/>
      <c r="U64" s="136"/>
      <c r="V64" s="136"/>
    </row>
    <row r="65" spans="1:22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85"/>
      <c r="P65" s="136"/>
      <c r="Q65" s="136"/>
      <c r="R65" s="136"/>
      <c r="S65" s="136"/>
      <c r="T65" s="136"/>
      <c r="U65" s="136"/>
      <c r="V65" s="136"/>
    </row>
  </sheetData>
  <mergeCells count="194">
    <mergeCell ref="A1:V1"/>
    <mergeCell ref="E2:J2"/>
    <mergeCell ref="K2:N2"/>
    <mergeCell ref="P2:U2"/>
    <mergeCell ref="A2:A3"/>
    <mergeCell ref="A4:A5"/>
    <mergeCell ref="A6:A10"/>
    <mergeCell ref="A11:A12"/>
    <mergeCell ref="A14:A15"/>
    <mergeCell ref="A19:A21"/>
    <mergeCell ref="A22:A23"/>
    <mergeCell ref="A24:A27"/>
    <mergeCell ref="A30:A32"/>
    <mergeCell ref="A34:A37"/>
    <mergeCell ref="A38:A39"/>
    <mergeCell ref="A40:A41"/>
    <mergeCell ref="A42:A43"/>
    <mergeCell ref="A45:A46"/>
    <mergeCell ref="A51:A52"/>
    <mergeCell ref="A53:A54"/>
    <mergeCell ref="B2:B3"/>
    <mergeCell ref="B4:B5"/>
    <mergeCell ref="B6:B10"/>
    <mergeCell ref="B11:B12"/>
    <mergeCell ref="B14:B15"/>
    <mergeCell ref="B19:B21"/>
    <mergeCell ref="B22:B23"/>
    <mergeCell ref="B24:B27"/>
    <mergeCell ref="B30:B32"/>
    <mergeCell ref="B34:B37"/>
    <mergeCell ref="B38:B39"/>
    <mergeCell ref="B40:B41"/>
    <mergeCell ref="B42:B43"/>
    <mergeCell ref="B45:B46"/>
    <mergeCell ref="B51:B52"/>
    <mergeCell ref="B53:B54"/>
    <mergeCell ref="C2:C3"/>
    <mergeCell ref="C4:C5"/>
    <mergeCell ref="C6:C10"/>
    <mergeCell ref="C11:C12"/>
    <mergeCell ref="C14:C15"/>
    <mergeCell ref="C19:C21"/>
    <mergeCell ref="C22:C23"/>
    <mergeCell ref="C24:C27"/>
    <mergeCell ref="C30:C32"/>
    <mergeCell ref="C34:C37"/>
    <mergeCell ref="C38:C39"/>
    <mergeCell ref="C40:C41"/>
    <mergeCell ref="C42:C43"/>
    <mergeCell ref="C45:C46"/>
    <mergeCell ref="C51:C52"/>
    <mergeCell ref="C53:C54"/>
    <mergeCell ref="D2:D3"/>
    <mergeCell ref="D4:D5"/>
    <mergeCell ref="D6:D10"/>
    <mergeCell ref="D11:D12"/>
    <mergeCell ref="D14:D15"/>
    <mergeCell ref="D19:D21"/>
    <mergeCell ref="D22:D23"/>
    <mergeCell ref="D24:D27"/>
    <mergeCell ref="D30:D32"/>
    <mergeCell ref="D34:D37"/>
    <mergeCell ref="D38:D39"/>
    <mergeCell ref="D40:D41"/>
    <mergeCell ref="D42:D43"/>
    <mergeCell ref="D45:D46"/>
    <mergeCell ref="D51:D52"/>
    <mergeCell ref="D53:D54"/>
    <mergeCell ref="E8:E10"/>
    <mergeCell ref="E14:E15"/>
    <mergeCell ref="E24:E27"/>
    <mergeCell ref="E34:E36"/>
    <mergeCell ref="E38:E39"/>
    <mergeCell ref="E42:E43"/>
    <mergeCell ref="F8:F10"/>
    <mergeCell ref="F14:F15"/>
    <mergeCell ref="F24:F27"/>
    <mergeCell ref="F34:F36"/>
    <mergeCell ref="F38:F39"/>
    <mergeCell ref="F42:F43"/>
    <mergeCell ref="G8:G10"/>
    <mergeCell ref="G14:G15"/>
    <mergeCell ref="G24:G27"/>
    <mergeCell ref="G34:G36"/>
    <mergeCell ref="G38:G39"/>
    <mergeCell ref="G42:G43"/>
    <mergeCell ref="H8:H10"/>
    <mergeCell ref="H14:H15"/>
    <mergeCell ref="H24:H27"/>
    <mergeCell ref="H34:H36"/>
    <mergeCell ref="H38:H39"/>
    <mergeCell ref="H42:H43"/>
    <mergeCell ref="I8:I10"/>
    <mergeCell ref="I14:I15"/>
    <mergeCell ref="I24:I27"/>
    <mergeCell ref="I34:I36"/>
    <mergeCell ref="I38:I39"/>
    <mergeCell ref="I42:I43"/>
    <mergeCell ref="J8:J10"/>
    <mergeCell ref="J14:J15"/>
    <mergeCell ref="J24:J27"/>
    <mergeCell ref="J34:J36"/>
    <mergeCell ref="J38:J39"/>
    <mergeCell ref="J42:J43"/>
    <mergeCell ref="K45:K48"/>
    <mergeCell ref="K49:K54"/>
    <mergeCell ref="O2:O3"/>
    <mergeCell ref="O4:O5"/>
    <mergeCell ref="O6:O10"/>
    <mergeCell ref="O11:O12"/>
    <mergeCell ref="O14:O15"/>
    <mergeCell ref="O19:O21"/>
    <mergeCell ref="O22:O23"/>
    <mergeCell ref="O24:O27"/>
    <mergeCell ref="O30:O32"/>
    <mergeCell ref="O34:O37"/>
    <mergeCell ref="O38:O39"/>
    <mergeCell ref="O40:O41"/>
    <mergeCell ref="O42:O43"/>
    <mergeCell ref="P4:P5"/>
    <mergeCell ref="P11:P12"/>
    <mergeCell ref="P19:P21"/>
    <mergeCell ref="P22:P23"/>
    <mergeCell ref="P31:P32"/>
    <mergeCell ref="P34:P36"/>
    <mergeCell ref="P42:P43"/>
    <mergeCell ref="Q4:Q5"/>
    <mergeCell ref="Q11:Q12"/>
    <mergeCell ref="Q19:Q21"/>
    <mergeCell ref="Q22:Q23"/>
    <mergeCell ref="Q31:Q32"/>
    <mergeCell ref="Q34:Q36"/>
    <mergeCell ref="Q42:Q43"/>
    <mergeCell ref="R4:R5"/>
    <mergeCell ref="R11:R12"/>
    <mergeCell ref="R19:R21"/>
    <mergeCell ref="R22:R23"/>
    <mergeCell ref="R31:R32"/>
    <mergeCell ref="R34:R36"/>
    <mergeCell ref="R42:R43"/>
    <mergeCell ref="S4:S5"/>
    <mergeCell ref="S6:S10"/>
    <mergeCell ref="S11:S12"/>
    <mergeCell ref="S14:S15"/>
    <mergeCell ref="S19:S21"/>
    <mergeCell ref="S22:S23"/>
    <mergeCell ref="S24:S27"/>
    <mergeCell ref="S30:S32"/>
    <mergeCell ref="S34:S37"/>
    <mergeCell ref="S38:S39"/>
    <mergeCell ref="S40:S41"/>
    <mergeCell ref="S42:S43"/>
    <mergeCell ref="T4:T5"/>
    <mergeCell ref="T6:T10"/>
    <mergeCell ref="T11:T12"/>
    <mergeCell ref="T14:T15"/>
    <mergeCell ref="T19:T21"/>
    <mergeCell ref="T22:T23"/>
    <mergeCell ref="T24:T27"/>
    <mergeCell ref="T30:T32"/>
    <mergeCell ref="T34:T37"/>
    <mergeCell ref="T38:T39"/>
    <mergeCell ref="T40:T41"/>
    <mergeCell ref="T42:T43"/>
    <mergeCell ref="U4:U5"/>
    <mergeCell ref="U6:U10"/>
    <mergeCell ref="U11:U12"/>
    <mergeCell ref="U14:U15"/>
    <mergeCell ref="U19:U21"/>
    <mergeCell ref="U22:U23"/>
    <mergeCell ref="U24:U27"/>
    <mergeCell ref="U30:U32"/>
    <mergeCell ref="U34:U37"/>
    <mergeCell ref="U38:U39"/>
    <mergeCell ref="U40:U41"/>
    <mergeCell ref="U42:U43"/>
    <mergeCell ref="V2:V3"/>
    <mergeCell ref="V4:V5"/>
    <mergeCell ref="V6:V10"/>
    <mergeCell ref="V11:V12"/>
    <mergeCell ref="V14:V15"/>
    <mergeCell ref="V19:V21"/>
    <mergeCell ref="V22:V23"/>
    <mergeCell ref="V24:V27"/>
    <mergeCell ref="V30:V32"/>
    <mergeCell ref="V34:V37"/>
    <mergeCell ref="V38:V39"/>
    <mergeCell ref="V40:V41"/>
    <mergeCell ref="V42:V43"/>
    <mergeCell ref="W2:W3"/>
    <mergeCell ref="W4:W15"/>
    <mergeCell ref="W16:W21"/>
    <mergeCell ref="W22:W43"/>
    <mergeCell ref="W45:W5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24"/>
  <sheetViews>
    <sheetView tabSelected="1" zoomScale="90" zoomScaleNormal="90" topLeftCell="A2" workbookViewId="0">
      <selection activeCell="C15" sqref="C15:C26"/>
    </sheetView>
  </sheetViews>
  <sheetFormatPr defaultColWidth="9" defaultRowHeight="13.5"/>
  <cols>
    <col min="1" max="1" width="6" style="141" customWidth="1"/>
    <col min="2" max="2" width="12.5416666666667" style="141" customWidth="1"/>
    <col min="3" max="3" width="7.63333333333333" style="141" customWidth="1"/>
    <col min="4" max="4" width="16.1833333333333" style="141" customWidth="1"/>
    <col min="5" max="5" width="8.81666666666667" style="141" customWidth="1"/>
    <col min="6" max="6" width="5.725" style="141" customWidth="1"/>
    <col min="7" max="7" width="48.7416666666667" style="142" customWidth="1"/>
    <col min="8" max="8" width="14.9083333333333" style="142" customWidth="1"/>
    <col min="9" max="9" width="10.45" style="142" customWidth="1"/>
    <col min="10" max="10" width="13.6333333333333" style="142" customWidth="1"/>
    <col min="11" max="11" width="11.3666666666667" style="142" customWidth="1"/>
    <col min="12" max="12" width="9.18333333333333" style="142" customWidth="1"/>
    <col min="13" max="13" width="18.3666666666667" style="141" hidden="1" customWidth="1"/>
    <col min="14" max="14" width="12.45" style="141" hidden="1" customWidth="1"/>
    <col min="15" max="15" width="14.9083333333333" style="141" hidden="1" customWidth="1"/>
    <col min="16" max="16" width="12.1833333333333" style="141" hidden="1" customWidth="1"/>
    <col min="17" max="17" width="7" style="143" customWidth="1"/>
    <col min="18" max="18" width="19.5416666666667" style="142" customWidth="1"/>
    <col min="19" max="19" width="22.9083333333333" style="142" customWidth="1"/>
    <col min="20" max="20" width="9" style="142"/>
    <col min="21" max="21" width="20.2666666666667" style="142" customWidth="1"/>
    <col min="22" max="22" width="10.3666666666667" style="142" customWidth="1"/>
    <col min="23" max="23" width="15.0916666666667" style="142" customWidth="1"/>
    <col min="24" max="24" width="15.2666666666667" style="143" customWidth="1"/>
    <col min="25" max="25" width="13.8166666666667" style="1" customWidth="1"/>
    <col min="26" max="26" width="22.5083333333333" style="1" customWidth="1"/>
    <col min="27" max="16384" width="9" style="1"/>
  </cols>
  <sheetData>
    <row r="1" ht="36.75" spans="1:24">
      <c r="A1" s="8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44"/>
    </row>
    <row r="2" ht="45" customHeight="1" spans="1:25">
      <c r="A2" s="144" t="s">
        <v>1</v>
      </c>
      <c r="B2" s="144" t="s">
        <v>2</v>
      </c>
      <c r="C2" s="145" t="s">
        <v>3</v>
      </c>
      <c r="D2" s="145" t="s">
        <v>4</v>
      </c>
      <c r="E2" s="146" t="s">
        <v>5</v>
      </c>
      <c r="F2" s="147" t="s">
        <v>6</v>
      </c>
      <c r="G2" s="148" t="s">
        <v>7</v>
      </c>
      <c r="H2" s="149"/>
      <c r="I2" s="149"/>
      <c r="J2" s="149"/>
      <c r="K2" s="149"/>
      <c r="L2" s="149"/>
      <c r="M2" s="148" t="s">
        <v>104</v>
      </c>
      <c r="N2" s="153"/>
      <c r="O2" s="153"/>
      <c r="P2" s="153"/>
      <c r="Q2" s="200" t="s">
        <v>9</v>
      </c>
      <c r="R2" s="201" t="s">
        <v>10</v>
      </c>
      <c r="S2" s="202"/>
      <c r="T2" s="202"/>
      <c r="U2" s="202"/>
      <c r="V2" s="202"/>
      <c r="W2" s="203"/>
      <c r="X2" s="14" t="s">
        <v>11</v>
      </c>
      <c r="Y2" s="243" t="s">
        <v>105</v>
      </c>
    </row>
    <row r="3" s="135" customFormat="1" ht="27" spans="1:25">
      <c r="A3" s="150"/>
      <c r="B3" s="150"/>
      <c r="C3" s="151"/>
      <c r="D3" s="151"/>
      <c r="E3" s="152"/>
      <c r="F3" s="146"/>
      <c r="G3" s="151" t="s">
        <v>13</v>
      </c>
      <c r="H3" s="151" t="s">
        <v>14</v>
      </c>
      <c r="I3" s="151" t="s">
        <v>15</v>
      </c>
      <c r="J3" s="151" t="s">
        <v>16</v>
      </c>
      <c r="K3" s="150" t="s">
        <v>17</v>
      </c>
      <c r="L3" s="150" t="s">
        <v>18</v>
      </c>
      <c r="M3" s="184" t="s">
        <v>19</v>
      </c>
      <c r="N3" s="184" t="s">
        <v>20</v>
      </c>
      <c r="O3" s="184" t="s">
        <v>21</v>
      </c>
      <c r="P3" s="184" t="s">
        <v>22</v>
      </c>
      <c r="Q3" s="204"/>
      <c r="R3" s="184" t="s">
        <v>23</v>
      </c>
      <c r="S3" s="184" t="s">
        <v>24</v>
      </c>
      <c r="T3" s="184" t="s">
        <v>25</v>
      </c>
      <c r="U3" s="184" t="s">
        <v>298</v>
      </c>
      <c r="V3" s="184" t="s">
        <v>27</v>
      </c>
      <c r="W3" s="184" t="s">
        <v>299</v>
      </c>
      <c r="X3" s="205"/>
      <c r="Y3" s="12"/>
    </row>
    <row r="4" s="136" customFormat="1" spans="1:26">
      <c r="A4" s="153">
        <v>2021</v>
      </c>
      <c r="B4" s="153" t="s">
        <v>300</v>
      </c>
      <c r="C4" s="154" t="s">
        <v>301</v>
      </c>
      <c r="D4" s="153" t="s">
        <v>302</v>
      </c>
      <c r="E4" s="153">
        <v>85.09</v>
      </c>
      <c r="F4" s="153">
        <v>8</v>
      </c>
      <c r="G4" s="155" t="s">
        <v>303</v>
      </c>
      <c r="H4" s="155" t="s">
        <v>304</v>
      </c>
      <c r="I4" s="155" t="s">
        <v>85</v>
      </c>
      <c r="J4" s="155" t="s">
        <v>305</v>
      </c>
      <c r="K4" s="155" t="s">
        <v>306</v>
      </c>
      <c r="L4" s="155">
        <v>5</v>
      </c>
      <c r="Q4" s="153">
        <v>5</v>
      </c>
      <c r="R4" s="181" t="s">
        <v>123</v>
      </c>
      <c r="S4" s="181" t="s">
        <v>307</v>
      </c>
      <c r="T4" s="153">
        <v>4</v>
      </c>
      <c r="U4" s="206">
        <v>7</v>
      </c>
      <c r="V4" s="206">
        <v>79.5185185185185</v>
      </c>
      <c r="W4" s="206">
        <v>86.52</v>
      </c>
      <c r="X4" s="207">
        <f>4.5+8.652</f>
        <v>13.152</v>
      </c>
      <c r="Y4" s="112" t="s">
        <v>38</v>
      </c>
      <c r="Z4" s="244"/>
    </row>
    <row r="5" s="136" customFormat="1" spans="1:26">
      <c r="A5" s="153"/>
      <c r="B5" s="153"/>
      <c r="C5" s="154"/>
      <c r="D5" s="153"/>
      <c r="E5" s="153"/>
      <c r="F5" s="153"/>
      <c r="G5" s="155" t="s">
        <v>308</v>
      </c>
      <c r="H5" s="155" t="s">
        <v>309</v>
      </c>
      <c r="I5" s="155" t="s">
        <v>85</v>
      </c>
      <c r="J5" s="155" t="s">
        <v>244</v>
      </c>
      <c r="K5" s="155" t="s">
        <v>310</v>
      </c>
      <c r="L5" s="155">
        <v>0</v>
      </c>
      <c r="Q5" s="153"/>
      <c r="R5" s="181" t="s">
        <v>56</v>
      </c>
      <c r="S5" s="181" t="s">
        <v>311</v>
      </c>
      <c r="T5" s="153">
        <v>0.5</v>
      </c>
      <c r="U5" s="206"/>
      <c r="V5" s="206"/>
      <c r="W5" s="206"/>
      <c r="X5" s="207"/>
      <c r="Y5" s="112"/>
      <c r="Z5" s="244"/>
    </row>
    <row r="6" s="136" customFormat="1" spans="1:26">
      <c r="A6" s="153"/>
      <c r="B6" s="153"/>
      <c r="C6" s="154"/>
      <c r="D6" s="153"/>
      <c r="E6" s="153"/>
      <c r="F6" s="153"/>
      <c r="G6" s="153"/>
      <c r="H6" s="153"/>
      <c r="I6" s="153"/>
      <c r="J6" s="153"/>
      <c r="K6" s="153"/>
      <c r="L6" s="153"/>
      <c r="Q6" s="153"/>
      <c r="R6" s="181" t="s">
        <v>56</v>
      </c>
      <c r="S6" s="181" t="s">
        <v>312</v>
      </c>
      <c r="T6" s="153">
        <v>1</v>
      </c>
      <c r="U6" s="206"/>
      <c r="V6" s="206"/>
      <c r="W6" s="206"/>
      <c r="X6" s="207"/>
      <c r="Y6" s="112"/>
      <c r="Z6" s="244"/>
    </row>
    <row r="7" s="136" customFormat="1" spans="1:26">
      <c r="A7" s="153"/>
      <c r="B7" s="153"/>
      <c r="C7" s="154"/>
      <c r="D7" s="153"/>
      <c r="E7" s="153"/>
      <c r="F7" s="153"/>
      <c r="G7" s="153"/>
      <c r="H7" s="153"/>
      <c r="I7" s="153"/>
      <c r="J7" s="153"/>
      <c r="K7" s="153"/>
      <c r="L7" s="153"/>
      <c r="Q7" s="153"/>
      <c r="R7" s="181" t="s">
        <v>56</v>
      </c>
      <c r="S7" s="181" t="s">
        <v>313</v>
      </c>
      <c r="T7" s="153">
        <v>1.5</v>
      </c>
      <c r="U7" s="206"/>
      <c r="V7" s="206"/>
      <c r="W7" s="206"/>
      <c r="X7" s="207"/>
      <c r="Y7" s="112"/>
      <c r="Z7" s="244"/>
    </row>
    <row r="8" s="136" customFormat="1" ht="25.5" spans="1:27">
      <c r="A8" s="156">
        <v>2021</v>
      </c>
      <c r="B8" s="156" t="s">
        <v>314</v>
      </c>
      <c r="C8" s="157" t="s">
        <v>315</v>
      </c>
      <c r="D8" s="156" t="s">
        <v>302</v>
      </c>
      <c r="E8" s="156">
        <v>79.43</v>
      </c>
      <c r="F8" s="158">
        <v>20</v>
      </c>
      <c r="G8" s="159" t="s">
        <v>316</v>
      </c>
      <c r="H8" s="159" t="s">
        <v>317</v>
      </c>
      <c r="I8" s="159" t="s">
        <v>85</v>
      </c>
      <c r="J8" s="159" t="s">
        <v>318</v>
      </c>
      <c r="K8" s="159" t="s">
        <v>319</v>
      </c>
      <c r="L8" s="159">
        <v>2</v>
      </c>
      <c r="M8" s="185"/>
      <c r="N8" s="185"/>
      <c r="O8" s="185"/>
      <c r="P8" s="185"/>
      <c r="Q8" s="156">
        <v>2</v>
      </c>
      <c r="R8" s="208" t="s">
        <v>173</v>
      </c>
      <c r="S8" s="208" t="s">
        <v>320</v>
      </c>
      <c r="T8" s="208">
        <v>7</v>
      </c>
      <c r="U8" s="209">
        <v>9</v>
      </c>
      <c r="V8" s="210">
        <v>79.1851851851852</v>
      </c>
      <c r="W8" s="210">
        <v>88.19</v>
      </c>
      <c r="X8" s="211">
        <f>1.8+8.819</f>
        <v>10.619</v>
      </c>
      <c r="Y8" s="245" t="s">
        <v>58</v>
      </c>
      <c r="Z8" s="246"/>
      <c r="AA8" s="244"/>
    </row>
    <row r="9" s="136" customFormat="1" ht="25.5" spans="1:27">
      <c r="A9" s="160"/>
      <c r="B9" s="160"/>
      <c r="C9" s="161"/>
      <c r="D9" s="160"/>
      <c r="E9" s="160"/>
      <c r="F9" s="162"/>
      <c r="G9" s="159" t="s">
        <v>321</v>
      </c>
      <c r="H9" s="159" t="s">
        <v>322</v>
      </c>
      <c r="I9" s="159" t="s">
        <v>85</v>
      </c>
      <c r="J9" s="159" t="s">
        <v>244</v>
      </c>
      <c r="K9" s="159" t="s">
        <v>310</v>
      </c>
      <c r="L9" s="159">
        <v>0</v>
      </c>
      <c r="M9" s="185"/>
      <c r="N9" s="185"/>
      <c r="O9" s="185"/>
      <c r="P9" s="185"/>
      <c r="Q9" s="160"/>
      <c r="R9" s="208" t="s">
        <v>197</v>
      </c>
      <c r="S9" s="208" t="s">
        <v>323</v>
      </c>
      <c r="T9" s="208">
        <v>2</v>
      </c>
      <c r="U9" s="212"/>
      <c r="V9" s="213"/>
      <c r="W9" s="213"/>
      <c r="X9" s="214"/>
      <c r="Y9" s="245"/>
      <c r="Z9" s="246"/>
      <c r="AA9" s="244"/>
    </row>
    <row r="10" s="136" customFormat="1" ht="27" spans="1:27">
      <c r="A10" s="153">
        <v>2021</v>
      </c>
      <c r="B10" s="153" t="s">
        <v>324</v>
      </c>
      <c r="C10" s="163" t="s">
        <v>325</v>
      </c>
      <c r="D10" s="153" t="s">
        <v>302</v>
      </c>
      <c r="E10" s="153">
        <v>91.41</v>
      </c>
      <c r="F10" s="153">
        <v>3</v>
      </c>
      <c r="G10" s="155" t="s">
        <v>326</v>
      </c>
      <c r="H10" s="153" t="s">
        <v>327</v>
      </c>
      <c r="I10" s="153" t="s">
        <v>85</v>
      </c>
      <c r="J10" s="153" t="s">
        <v>328</v>
      </c>
      <c r="K10" s="153" t="s">
        <v>310</v>
      </c>
      <c r="L10" s="186">
        <v>1</v>
      </c>
      <c r="M10" s="187"/>
      <c r="N10" s="187"/>
      <c r="O10" s="187"/>
      <c r="P10" s="187"/>
      <c r="Q10" s="186">
        <v>1</v>
      </c>
      <c r="R10" s="215" t="s">
        <v>173</v>
      </c>
      <c r="S10" s="215" t="s">
        <v>112</v>
      </c>
      <c r="T10" s="215">
        <v>1</v>
      </c>
      <c r="U10" s="215">
        <v>1</v>
      </c>
      <c r="V10" s="215">
        <v>79.4074074074074</v>
      </c>
      <c r="W10" s="215">
        <v>80.41</v>
      </c>
      <c r="X10" s="216">
        <v>9.31</v>
      </c>
      <c r="Y10" s="245"/>
      <c r="Z10" s="247"/>
      <c r="AA10" s="244"/>
    </row>
    <row r="11" s="137" customFormat="1" ht="27" spans="1:26">
      <c r="A11" s="164">
        <v>2021</v>
      </c>
      <c r="B11" s="164" t="s">
        <v>329</v>
      </c>
      <c r="C11" s="165" t="s">
        <v>330</v>
      </c>
      <c r="D11" s="164" t="s">
        <v>302</v>
      </c>
      <c r="E11" s="164">
        <v>81.67</v>
      </c>
      <c r="F11" s="164">
        <v>17</v>
      </c>
      <c r="G11" s="166" t="s">
        <v>331</v>
      </c>
      <c r="H11" s="166" t="s">
        <v>327</v>
      </c>
      <c r="I11" s="166" t="s">
        <v>85</v>
      </c>
      <c r="J11" s="166" t="s">
        <v>332</v>
      </c>
      <c r="K11" s="164" t="s">
        <v>310</v>
      </c>
      <c r="L11" s="166">
        <v>1</v>
      </c>
      <c r="Q11" s="164">
        <v>1</v>
      </c>
      <c r="R11" s="217"/>
      <c r="S11" s="217"/>
      <c r="T11" s="217"/>
      <c r="U11" s="217"/>
      <c r="V11" s="217">
        <v>79.4444444444444</v>
      </c>
      <c r="W11" s="217">
        <v>79.44</v>
      </c>
      <c r="X11" s="218">
        <f>0.9+7.944</f>
        <v>8.844</v>
      </c>
      <c r="Y11" s="245"/>
      <c r="Z11" s="248"/>
    </row>
    <row r="12" s="136" customFormat="1" spans="1:26">
      <c r="A12" s="153">
        <v>2021</v>
      </c>
      <c r="B12" s="153" t="s">
        <v>333</v>
      </c>
      <c r="C12" s="163" t="s">
        <v>334</v>
      </c>
      <c r="D12" s="153" t="s">
        <v>302</v>
      </c>
      <c r="E12" s="153">
        <v>84.76</v>
      </c>
      <c r="F12" s="153">
        <v>10</v>
      </c>
      <c r="G12" s="155" t="s">
        <v>335</v>
      </c>
      <c r="H12" s="153" t="s">
        <v>309</v>
      </c>
      <c r="I12" s="153" t="s">
        <v>85</v>
      </c>
      <c r="J12" s="153" t="s">
        <v>336</v>
      </c>
      <c r="K12" s="153" t="s">
        <v>310</v>
      </c>
      <c r="L12" s="153">
        <v>1</v>
      </c>
      <c r="Q12" s="153">
        <v>1</v>
      </c>
      <c r="R12" s="215"/>
      <c r="S12" s="215"/>
      <c r="T12" s="215"/>
      <c r="U12" s="215"/>
      <c r="V12" s="215">
        <v>79.2962962962963</v>
      </c>
      <c r="W12" s="215">
        <v>79.2962962962963</v>
      </c>
      <c r="X12" s="219">
        <f>0.9+7.93</f>
        <v>8.83</v>
      </c>
      <c r="Y12" s="245"/>
      <c r="Z12" s="244"/>
    </row>
    <row r="13" s="136" customFormat="1" ht="24" customHeight="1" spans="1:27">
      <c r="A13" s="167">
        <v>2021</v>
      </c>
      <c r="B13" s="167" t="s">
        <v>337</v>
      </c>
      <c r="C13" s="168" t="s">
        <v>338</v>
      </c>
      <c r="D13" s="167" t="s">
        <v>302</v>
      </c>
      <c r="E13" s="167">
        <v>91.44</v>
      </c>
      <c r="F13" s="167">
        <v>2</v>
      </c>
      <c r="G13" s="155" t="s">
        <v>339</v>
      </c>
      <c r="H13" s="153" t="s">
        <v>340</v>
      </c>
      <c r="I13" s="153" t="s">
        <v>85</v>
      </c>
      <c r="J13" s="153" t="s">
        <v>244</v>
      </c>
      <c r="K13" s="155" t="s">
        <v>310</v>
      </c>
      <c r="L13" s="186" t="s">
        <v>341</v>
      </c>
      <c r="M13" s="187"/>
      <c r="N13" s="187"/>
      <c r="O13" s="187"/>
      <c r="P13" s="187"/>
      <c r="Q13" s="193" t="s">
        <v>342</v>
      </c>
      <c r="R13" s="220"/>
      <c r="S13" s="221"/>
      <c r="T13" s="221"/>
      <c r="U13" s="221"/>
      <c r="V13" s="221">
        <v>79.6296296296296</v>
      </c>
      <c r="W13" s="221">
        <v>79.6296296296296</v>
      </c>
      <c r="X13" s="222">
        <f>7.963+1.8</f>
        <v>9.763</v>
      </c>
      <c r="Y13" s="245"/>
      <c r="Z13" s="246" t="s">
        <v>343</v>
      </c>
      <c r="AA13" s="244"/>
    </row>
    <row r="14" s="136" customFormat="1" ht="14" customHeight="1" spans="1:27">
      <c r="A14" s="164"/>
      <c r="B14" s="164"/>
      <c r="C14" s="165"/>
      <c r="D14" s="164"/>
      <c r="E14" s="164"/>
      <c r="F14" s="164"/>
      <c r="G14" s="155" t="s">
        <v>344</v>
      </c>
      <c r="H14" s="153" t="s">
        <v>345</v>
      </c>
      <c r="I14" s="153" t="s">
        <v>85</v>
      </c>
      <c r="J14" s="153" t="s">
        <v>244</v>
      </c>
      <c r="K14" s="155" t="s">
        <v>310</v>
      </c>
      <c r="L14" s="186" t="s">
        <v>341</v>
      </c>
      <c r="M14" s="187"/>
      <c r="N14" s="187"/>
      <c r="O14" s="187"/>
      <c r="P14" s="187"/>
      <c r="Q14" s="194"/>
      <c r="R14" s="223"/>
      <c r="S14" s="224"/>
      <c r="T14" s="224"/>
      <c r="U14" s="224"/>
      <c r="V14" s="224"/>
      <c r="W14" s="224"/>
      <c r="X14" s="225"/>
      <c r="Y14" s="245"/>
      <c r="Z14" s="246"/>
      <c r="AA14" s="244"/>
    </row>
    <row r="15" s="136" customFormat="1" ht="27" spans="1:27">
      <c r="A15" s="153">
        <v>2021</v>
      </c>
      <c r="B15" s="153" t="s">
        <v>346</v>
      </c>
      <c r="C15" s="169" t="s">
        <v>347</v>
      </c>
      <c r="D15" s="153" t="s">
        <v>302</v>
      </c>
      <c r="E15" s="153">
        <v>83.71</v>
      </c>
      <c r="F15" s="153">
        <v>14</v>
      </c>
      <c r="G15" s="155" t="s">
        <v>348</v>
      </c>
      <c r="H15" s="153" t="s">
        <v>309</v>
      </c>
      <c r="I15" s="153" t="s">
        <v>85</v>
      </c>
      <c r="J15" s="153" t="s">
        <v>244</v>
      </c>
      <c r="K15" s="153" t="s">
        <v>310</v>
      </c>
      <c r="L15" s="186" t="s">
        <v>341</v>
      </c>
      <c r="M15" s="187"/>
      <c r="N15" s="187"/>
      <c r="O15" s="187"/>
      <c r="P15" s="187"/>
      <c r="Q15" s="186" t="s">
        <v>341</v>
      </c>
      <c r="R15" s="215" t="s">
        <v>173</v>
      </c>
      <c r="S15" s="215" t="s">
        <v>349</v>
      </c>
      <c r="T15" s="217">
        <v>7</v>
      </c>
      <c r="U15" s="215">
        <v>7</v>
      </c>
      <c r="V15" s="215">
        <v>79.2592592592593</v>
      </c>
      <c r="W15" s="215">
        <v>86.26</v>
      </c>
      <c r="X15" s="216">
        <f>W15*0.1+0.9</f>
        <v>9.526</v>
      </c>
      <c r="Y15" s="249"/>
      <c r="Z15" s="246"/>
      <c r="AA15" s="244"/>
    </row>
    <row r="16" s="136" customFormat="1" ht="27" customHeight="1" spans="1:27">
      <c r="A16" s="170">
        <v>2021</v>
      </c>
      <c r="B16" s="170" t="s">
        <v>350</v>
      </c>
      <c r="C16" s="171" t="s">
        <v>351</v>
      </c>
      <c r="D16" s="170" t="s">
        <v>302</v>
      </c>
      <c r="E16" s="170">
        <v>83.09</v>
      </c>
      <c r="F16" s="170">
        <v>15</v>
      </c>
      <c r="G16" s="172" t="s">
        <v>352</v>
      </c>
      <c r="H16" s="170" t="s">
        <v>345</v>
      </c>
      <c r="I16" s="170" t="s">
        <v>85</v>
      </c>
      <c r="J16" s="170" t="s">
        <v>244</v>
      </c>
      <c r="K16" s="170" t="s">
        <v>310</v>
      </c>
      <c r="L16" s="188" t="s">
        <v>341</v>
      </c>
      <c r="M16" s="187"/>
      <c r="N16" s="187"/>
      <c r="O16" s="187"/>
      <c r="P16" s="187"/>
      <c r="Q16" s="188" t="s">
        <v>341</v>
      </c>
      <c r="R16" s="215" t="s">
        <v>173</v>
      </c>
      <c r="S16" s="215" t="s">
        <v>353</v>
      </c>
      <c r="T16" s="215">
        <v>5</v>
      </c>
      <c r="U16" s="226">
        <v>6</v>
      </c>
      <c r="V16" s="226">
        <v>79.0740740740741</v>
      </c>
      <c r="W16" s="226">
        <v>85.07</v>
      </c>
      <c r="X16" s="227">
        <f>W16*0.1+0.9</f>
        <v>9.407</v>
      </c>
      <c r="Y16" s="249"/>
      <c r="Z16" s="247"/>
      <c r="AA16" s="244"/>
    </row>
    <row r="17" s="138" customFormat="1" ht="25.5" spans="1:26">
      <c r="A17" s="173"/>
      <c r="B17" s="173"/>
      <c r="C17" s="174"/>
      <c r="D17" s="173"/>
      <c r="E17" s="173"/>
      <c r="F17" s="173"/>
      <c r="G17" s="175"/>
      <c r="H17" s="173"/>
      <c r="I17" s="173"/>
      <c r="J17" s="173"/>
      <c r="K17" s="173"/>
      <c r="L17" s="189"/>
      <c r="M17" s="190"/>
      <c r="N17" s="190"/>
      <c r="O17" s="190"/>
      <c r="P17" s="190"/>
      <c r="Q17" s="189"/>
      <c r="R17" s="215" t="s">
        <v>354</v>
      </c>
      <c r="S17" s="215" t="s">
        <v>158</v>
      </c>
      <c r="T17" s="215">
        <v>1</v>
      </c>
      <c r="U17" s="217"/>
      <c r="V17" s="217"/>
      <c r="W17" s="217"/>
      <c r="X17" s="228"/>
      <c r="Y17" s="250"/>
      <c r="Z17" s="247"/>
    </row>
    <row r="18" s="139" customFormat="1" ht="25.5" spans="1:26">
      <c r="A18" s="176">
        <v>2021</v>
      </c>
      <c r="B18" s="176" t="s">
        <v>355</v>
      </c>
      <c r="C18" s="169" t="s">
        <v>356</v>
      </c>
      <c r="D18" s="176" t="s">
        <v>302</v>
      </c>
      <c r="E18" s="176">
        <v>84.84</v>
      </c>
      <c r="F18" s="176">
        <v>9</v>
      </c>
      <c r="G18" s="176" t="s">
        <v>357</v>
      </c>
      <c r="H18" s="176" t="s">
        <v>309</v>
      </c>
      <c r="I18" s="176" t="s">
        <v>85</v>
      </c>
      <c r="J18" s="176" t="s">
        <v>244</v>
      </c>
      <c r="K18" s="176" t="s">
        <v>310</v>
      </c>
      <c r="L18" s="191" t="s">
        <v>341</v>
      </c>
      <c r="M18" s="192"/>
      <c r="N18" s="192"/>
      <c r="O18" s="192"/>
      <c r="P18" s="192"/>
      <c r="Q18" s="191" t="s">
        <v>341</v>
      </c>
      <c r="R18" s="229" t="s">
        <v>173</v>
      </c>
      <c r="S18" s="230" t="s">
        <v>174</v>
      </c>
      <c r="T18" s="229">
        <v>5</v>
      </c>
      <c r="U18" s="230">
        <v>5</v>
      </c>
      <c r="V18" s="230">
        <v>79.8518518518518</v>
      </c>
      <c r="W18" s="230">
        <v>84.85</v>
      </c>
      <c r="X18" s="231">
        <v>9.385</v>
      </c>
      <c r="Y18" s="251"/>
      <c r="Z18" s="252"/>
    </row>
    <row r="19" s="136" customFormat="1" ht="27" spans="1:27">
      <c r="A19" s="153">
        <v>2021</v>
      </c>
      <c r="B19" s="153" t="s">
        <v>358</v>
      </c>
      <c r="C19" s="169" t="s">
        <v>359</v>
      </c>
      <c r="D19" s="153" t="s">
        <v>302</v>
      </c>
      <c r="E19" s="153">
        <v>84.55</v>
      </c>
      <c r="F19" s="153">
        <v>11</v>
      </c>
      <c r="G19" s="155" t="s">
        <v>360</v>
      </c>
      <c r="H19" s="155" t="s">
        <v>345</v>
      </c>
      <c r="I19" s="155" t="s">
        <v>85</v>
      </c>
      <c r="J19" s="155" t="s">
        <v>244</v>
      </c>
      <c r="K19" s="153" t="s">
        <v>310</v>
      </c>
      <c r="L19" s="186" t="s">
        <v>341</v>
      </c>
      <c r="M19" s="187"/>
      <c r="N19" s="187"/>
      <c r="O19" s="187"/>
      <c r="P19" s="187"/>
      <c r="Q19" s="188" t="s">
        <v>341</v>
      </c>
      <c r="R19" s="232" t="s">
        <v>173</v>
      </c>
      <c r="S19" s="233" t="s">
        <v>361</v>
      </c>
      <c r="T19" s="181">
        <v>5</v>
      </c>
      <c r="U19" s="234">
        <v>5</v>
      </c>
      <c r="V19" s="215">
        <v>79.2592592592593</v>
      </c>
      <c r="W19" s="215">
        <v>84.26</v>
      </c>
      <c r="X19" s="216">
        <f>W19*0.1+0.9</f>
        <v>9.326</v>
      </c>
      <c r="Y19" s="253"/>
      <c r="Z19" s="247"/>
      <c r="AA19" s="244"/>
    </row>
    <row r="20" s="136" customFormat="1" ht="25.5" spans="1:27">
      <c r="A20" s="153">
        <v>2021</v>
      </c>
      <c r="B20" s="153" t="s">
        <v>362</v>
      </c>
      <c r="C20" s="169" t="s">
        <v>363</v>
      </c>
      <c r="D20" s="153" t="s">
        <v>302</v>
      </c>
      <c r="E20" s="153">
        <v>83.88</v>
      </c>
      <c r="F20" s="153">
        <v>13</v>
      </c>
      <c r="G20" s="153" t="s">
        <v>364</v>
      </c>
      <c r="H20" s="153" t="s">
        <v>309</v>
      </c>
      <c r="I20" s="155" t="s">
        <v>85</v>
      </c>
      <c r="J20" s="153" t="s">
        <v>244</v>
      </c>
      <c r="K20" s="153" t="s">
        <v>310</v>
      </c>
      <c r="L20" s="186" t="s">
        <v>341</v>
      </c>
      <c r="M20" s="187"/>
      <c r="N20" s="187"/>
      <c r="O20" s="187"/>
      <c r="P20" s="187"/>
      <c r="Q20" s="186" t="s">
        <v>341</v>
      </c>
      <c r="R20" s="235" t="s">
        <v>173</v>
      </c>
      <c r="S20" s="215" t="s">
        <v>365</v>
      </c>
      <c r="T20" s="215">
        <v>5</v>
      </c>
      <c r="U20" s="215">
        <v>5</v>
      </c>
      <c r="V20" s="215">
        <v>79.0740740740741</v>
      </c>
      <c r="W20" s="215">
        <v>84.07</v>
      </c>
      <c r="X20" s="216">
        <f>W20*0.1+0.9</f>
        <v>9.307</v>
      </c>
      <c r="Y20" s="253"/>
      <c r="Z20" s="247"/>
      <c r="AA20" s="244"/>
    </row>
    <row r="21" s="136" customFormat="1" ht="25.5" spans="1:27">
      <c r="A21" s="167">
        <v>2021</v>
      </c>
      <c r="B21" s="167" t="s">
        <v>366</v>
      </c>
      <c r="C21" s="177" t="s">
        <v>367</v>
      </c>
      <c r="D21" s="167" t="s">
        <v>302</v>
      </c>
      <c r="E21" s="167">
        <v>78.83</v>
      </c>
      <c r="F21" s="167">
        <v>23</v>
      </c>
      <c r="G21" s="167" t="s">
        <v>368</v>
      </c>
      <c r="H21" s="167" t="s">
        <v>369</v>
      </c>
      <c r="I21" s="167" t="s">
        <v>85</v>
      </c>
      <c r="J21" s="167" t="s">
        <v>244</v>
      </c>
      <c r="K21" s="167" t="s">
        <v>310</v>
      </c>
      <c r="L21" s="188" t="s">
        <v>341</v>
      </c>
      <c r="M21" s="187"/>
      <c r="N21" s="187"/>
      <c r="O21" s="187"/>
      <c r="P21" s="187"/>
      <c r="Q21" s="188" t="s">
        <v>341</v>
      </c>
      <c r="R21" s="215" t="s">
        <v>354</v>
      </c>
      <c r="S21" s="215" t="s">
        <v>113</v>
      </c>
      <c r="T21" s="215">
        <v>2</v>
      </c>
      <c r="U21" s="226">
        <v>3</v>
      </c>
      <c r="V21" s="226">
        <v>79.7777777777778</v>
      </c>
      <c r="W21" s="226">
        <v>82.78</v>
      </c>
      <c r="X21" s="227">
        <f>W21*0.1+0.9</f>
        <v>9.178</v>
      </c>
      <c r="Y21" s="253"/>
      <c r="Z21" s="246"/>
      <c r="AA21" s="244"/>
    </row>
    <row r="22" s="136" customFormat="1" ht="25.5" spans="1:27">
      <c r="A22" s="164"/>
      <c r="B22" s="164"/>
      <c r="C22" s="178"/>
      <c r="D22" s="164"/>
      <c r="E22" s="164"/>
      <c r="F22" s="164"/>
      <c r="G22" s="164"/>
      <c r="H22" s="164"/>
      <c r="I22" s="164"/>
      <c r="J22" s="164"/>
      <c r="K22" s="164"/>
      <c r="L22" s="189"/>
      <c r="M22" s="187"/>
      <c r="N22" s="187"/>
      <c r="O22" s="187"/>
      <c r="P22" s="187"/>
      <c r="Q22" s="189"/>
      <c r="R22" s="215" t="s">
        <v>173</v>
      </c>
      <c r="S22" s="215" t="s">
        <v>112</v>
      </c>
      <c r="T22" s="215">
        <v>1</v>
      </c>
      <c r="U22" s="217"/>
      <c r="V22" s="217"/>
      <c r="W22" s="217"/>
      <c r="X22" s="228"/>
      <c r="Y22" s="253"/>
      <c r="Z22" s="246"/>
      <c r="AA22" s="244"/>
    </row>
    <row r="23" s="136" customFormat="1" ht="25.5" spans="1:27">
      <c r="A23" s="179">
        <v>2021</v>
      </c>
      <c r="B23" s="167" t="s">
        <v>370</v>
      </c>
      <c r="C23" s="177" t="s">
        <v>371</v>
      </c>
      <c r="D23" s="179" t="s">
        <v>302</v>
      </c>
      <c r="E23" s="167">
        <v>86.48</v>
      </c>
      <c r="F23" s="167">
        <v>6</v>
      </c>
      <c r="G23" s="167" t="s">
        <v>372</v>
      </c>
      <c r="H23" s="167" t="s">
        <v>373</v>
      </c>
      <c r="I23" s="167" t="s">
        <v>85</v>
      </c>
      <c r="J23" s="167" t="s">
        <v>244</v>
      </c>
      <c r="K23" s="167" t="s">
        <v>310</v>
      </c>
      <c r="L23" s="193" t="s">
        <v>341</v>
      </c>
      <c r="M23" s="187"/>
      <c r="N23" s="187"/>
      <c r="O23" s="187"/>
      <c r="P23" s="187"/>
      <c r="Q23" s="186" t="s">
        <v>341</v>
      </c>
      <c r="R23" s="236" t="s">
        <v>374</v>
      </c>
      <c r="S23" s="237" t="s">
        <v>158</v>
      </c>
      <c r="T23" s="237">
        <v>1</v>
      </c>
      <c r="U23" s="226">
        <v>2.5</v>
      </c>
      <c r="V23" s="238">
        <v>79.44</v>
      </c>
      <c r="W23" s="226">
        <v>81.94</v>
      </c>
      <c r="X23" s="227">
        <f>W23*0.1+0.9</f>
        <v>9.094</v>
      </c>
      <c r="Y23" s="253"/>
      <c r="Z23" s="246"/>
      <c r="AA23" s="244"/>
    </row>
    <row r="24" s="136" customFormat="1" ht="25.5" spans="1:27">
      <c r="A24" s="179"/>
      <c r="B24" s="164"/>
      <c r="C24" s="178"/>
      <c r="D24" s="179"/>
      <c r="E24" s="164"/>
      <c r="F24" s="164"/>
      <c r="G24" s="164"/>
      <c r="H24" s="164"/>
      <c r="I24" s="164"/>
      <c r="J24" s="164"/>
      <c r="K24" s="164"/>
      <c r="L24" s="194"/>
      <c r="M24" s="187"/>
      <c r="N24" s="187"/>
      <c r="O24" s="187"/>
      <c r="P24" s="187"/>
      <c r="Q24" s="186"/>
      <c r="R24" s="236" t="s">
        <v>354</v>
      </c>
      <c r="S24" s="237" t="s">
        <v>79</v>
      </c>
      <c r="T24" s="237">
        <v>1.5</v>
      </c>
      <c r="U24" s="217"/>
      <c r="V24" s="239"/>
      <c r="W24" s="217"/>
      <c r="X24" s="228"/>
      <c r="Y24" s="253"/>
      <c r="Z24" s="246"/>
      <c r="AA24" s="244"/>
    </row>
    <row r="25" s="136" customFormat="1" ht="25.5" spans="1:27">
      <c r="A25" s="167">
        <v>2021</v>
      </c>
      <c r="B25" s="167" t="s">
        <v>375</v>
      </c>
      <c r="C25" s="177" t="s">
        <v>376</v>
      </c>
      <c r="D25" s="167" t="s">
        <v>302</v>
      </c>
      <c r="E25" s="167">
        <v>79.58</v>
      </c>
      <c r="F25" s="167">
        <v>19</v>
      </c>
      <c r="G25" s="167" t="s">
        <v>377</v>
      </c>
      <c r="H25" s="167" t="s">
        <v>327</v>
      </c>
      <c r="I25" s="167" t="s">
        <v>85</v>
      </c>
      <c r="J25" s="167" t="s">
        <v>244</v>
      </c>
      <c r="K25" s="167" t="s">
        <v>310</v>
      </c>
      <c r="L25" s="188" t="s">
        <v>341</v>
      </c>
      <c r="M25" s="195"/>
      <c r="N25" s="187"/>
      <c r="O25" s="187"/>
      <c r="P25" s="187"/>
      <c r="Q25" s="188" t="s">
        <v>341</v>
      </c>
      <c r="R25" s="215" t="s">
        <v>354</v>
      </c>
      <c r="S25" s="215" t="s">
        <v>158</v>
      </c>
      <c r="T25" s="215">
        <v>1</v>
      </c>
      <c r="U25" s="226">
        <v>2.5</v>
      </c>
      <c r="V25" s="226">
        <v>79.1851851851852</v>
      </c>
      <c r="W25" s="226">
        <v>81.69</v>
      </c>
      <c r="X25" s="227">
        <f>W25*0.1+0.9</f>
        <v>9.069</v>
      </c>
      <c r="Y25" s="253"/>
      <c r="Z25" s="246"/>
      <c r="AA25" s="244"/>
    </row>
    <row r="26" s="136" customFormat="1" ht="25.5" spans="1:27">
      <c r="A26" s="164"/>
      <c r="B26" s="164"/>
      <c r="C26" s="178"/>
      <c r="D26" s="164"/>
      <c r="E26" s="164"/>
      <c r="F26" s="164"/>
      <c r="G26" s="164"/>
      <c r="H26" s="164"/>
      <c r="I26" s="164"/>
      <c r="J26" s="164"/>
      <c r="K26" s="164"/>
      <c r="L26" s="196"/>
      <c r="M26" s="195"/>
      <c r="N26" s="187"/>
      <c r="O26" s="187"/>
      <c r="P26" s="187"/>
      <c r="Q26" s="196"/>
      <c r="R26" s="215" t="s">
        <v>378</v>
      </c>
      <c r="S26" s="215" t="s">
        <v>79</v>
      </c>
      <c r="T26" s="215">
        <v>1.5</v>
      </c>
      <c r="U26" s="217"/>
      <c r="V26" s="217"/>
      <c r="W26" s="217"/>
      <c r="X26" s="228"/>
      <c r="Y26" s="254"/>
      <c r="Z26" s="246"/>
      <c r="AA26" s="244"/>
    </row>
    <row r="27" s="140" customFormat="1" ht="25.5" spans="1:27">
      <c r="A27" s="180">
        <v>2021</v>
      </c>
      <c r="B27" s="180" t="s">
        <v>379</v>
      </c>
      <c r="C27" s="180" t="s">
        <v>380</v>
      </c>
      <c r="D27" s="180" t="s">
        <v>302</v>
      </c>
      <c r="E27" s="180">
        <v>91.85</v>
      </c>
      <c r="F27" s="180">
        <v>1</v>
      </c>
      <c r="G27" s="180" t="s">
        <v>381</v>
      </c>
      <c r="H27" s="180" t="s">
        <v>327</v>
      </c>
      <c r="I27" s="180" t="s">
        <v>85</v>
      </c>
      <c r="J27" s="180" t="s">
        <v>244</v>
      </c>
      <c r="K27" s="197" t="s">
        <v>310</v>
      </c>
      <c r="L27" s="198" t="s">
        <v>341</v>
      </c>
      <c r="M27" s="199"/>
      <c r="N27" s="199"/>
      <c r="O27" s="199"/>
      <c r="P27" s="199"/>
      <c r="Q27" s="198" t="s">
        <v>341</v>
      </c>
      <c r="R27" s="240"/>
      <c r="S27" s="240"/>
      <c r="T27" s="240"/>
      <c r="U27" s="240"/>
      <c r="V27" s="240">
        <v>79.8518518518518</v>
      </c>
      <c r="W27" s="240">
        <v>79.8518518518518</v>
      </c>
      <c r="X27" s="241">
        <f>W27*0.1+0.9</f>
        <v>8.88518518518518</v>
      </c>
      <c r="Y27" s="255"/>
      <c r="Z27" s="256"/>
      <c r="AA27" s="257"/>
    </row>
    <row r="28" s="136" customFormat="1" ht="27" spans="1:27">
      <c r="A28" s="181">
        <v>2021</v>
      </c>
      <c r="B28" s="181" t="s">
        <v>382</v>
      </c>
      <c r="C28" s="181" t="s">
        <v>383</v>
      </c>
      <c r="D28" s="181" t="s">
        <v>302</v>
      </c>
      <c r="E28" s="153">
        <v>89.16</v>
      </c>
      <c r="F28" s="153">
        <v>4</v>
      </c>
      <c r="G28" s="182" t="s">
        <v>384</v>
      </c>
      <c r="H28" s="182" t="s">
        <v>327</v>
      </c>
      <c r="I28" s="155" t="s">
        <v>85</v>
      </c>
      <c r="J28" s="182" t="s">
        <v>244</v>
      </c>
      <c r="K28" s="153" t="s">
        <v>310</v>
      </c>
      <c r="L28" s="186" t="s">
        <v>341</v>
      </c>
      <c r="M28" s="187"/>
      <c r="N28" s="187"/>
      <c r="O28" s="187"/>
      <c r="P28" s="187"/>
      <c r="Q28" s="186" t="s">
        <v>341</v>
      </c>
      <c r="R28" s="215"/>
      <c r="S28" s="215"/>
      <c r="T28" s="215"/>
      <c r="U28" s="215"/>
      <c r="V28" s="215">
        <v>79.4074074074074</v>
      </c>
      <c r="W28" s="215">
        <v>79.4074074074074</v>
      </c>
      <c r="X28" s="242">
        <v>7.941</v>
      </c>
      <c r="Y28" s="258"/>
      <c r="Z28" s="247"/>
      <c r="AA28" s="244"/>
    </row>
    <row r="29" customFormat="1" ht="25.5" spans="1:26">
      <c r="A29" s="153">
        <v>2021</v>
      </c>
      <c r="B29" s="153" t="s">
        <v>385</v>
      </c>
      <c r="C29" s="153" t="s">
        <v>386</v>
      </c>
      <c r="D29" s="153" t="s">
        <v>302</v>
      </c>
      <c r="E29" s="153">
        <v>81.43</v>
      </c>
      <c r="F29" s="153">
        <v>18</v>
      </c>
      <c r="G29" s="153" t="s">
        <v>387</v>
      </c>
      <c r="H29" s="153" t="s">
        <v>327</v>
      </c>
      <c r="I29" s="153" t="s">
        <v>85</v>
      </c>
      <c r="J29" s="153" t="s">
        <v>244</v>
      </c>
      <c r="K29" s="153" t="s">
        <v>310</v>
      </c>
      <c r="L29" s="186" t="s">
        <v>341</v>
      </c>
      <c r="M29" s="187"/>
      <c r="N29" s="187"/>
      <c r="O29" s="187"/>
      <c r="P29" s="187"/>
      <c r="Q29" s="186" t="s">
        <v>341</v>
      </c>
      <c r="R29" s="215"/>
      <c r="S29" s="215"/>
      <c r="T29" s="215"/>
      <c r="U29" s="215"/>
      <c r="V29" s="215">
        <v>79.4074074074074</v>
      </c>
      <c r="W29" s="215">
        <v>79.4074074074074</v>
      </c>
      <c r="X29" s="242">
        <v>7.941</v>
      </c>
      <c r="Y29" s="258"/>
      <c r="Z29" s="247"/>
    </row>
    <row r="30" s="136" customFormat="1" ht="27" spans="1:27">
      <c r="A30" s="153">
        <v>2021</v>
      </c>
      <c r="B30" s="153" t="s">
        <v>388</v>
      </c>
      <c r="C30" s="153" t="s">
        <v>389</v>
      </c>
      <c r="D30" s="153" t="s">
        <v>302</v>
      </c>
      <c r="E30" s="183">
        <v>88</v>
      </c>
      <c r="F30" s="153">
        <v>5</v>
      </c>
      <c r="G30" s="155" t="s">
        <v>390</v>
      </c>
      <c r="H30" s="153" t="s">
        <v>327</v>
      </c>
      <c r="I30" s="153" t="s">
        <v>85</v>
      </c>
      <c r="J30" s="153" t="s">
        <v>244</v>
      </c>
      <c r="K30" s="153" t="s">
        <v>310</v>
      </c>
      <c r="L30" s="186" t="s">
        <v>341</v>
      </c>
      <c r="M30" s="187"/>
      <c r="N30" s="187"/>
      <c r="O30" s="187"/>
      <c r="P30" s="187"/>
      <c r="Q30" s="186" t="s">
        <v>341</v>
      </c>
      <c r="R30" s="226"/>
      <c r="S30" s="226"/>
      <c r="T30" s="226"/>
      <c r="U30" s="226"/>
      <c r="V30" s="215">
        <v>79.3703703703704</v>
      </c>
      <c r="W30" s="215">
        <v>79.3703703703704</v>
      </c>
      <c r="X30" s="242">
        <v>7.937</v>
      </c>
      <c r="Y30" s="259"/>
      <c r="Z30" s="247"/>
      <c r="AA30" s="244"/>
    </row>
    <row r="31" spans="1:24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53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</row>
    <row r="32" spans="1:24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</row>
    <row r="33" spans="1:24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</row>
    <row r="34" spans="1:24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</row>
    <row r="35" spans="1:24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</row>
    <row r="36" spans="1:24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</row>
    <row r="37" spans="1:24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</row>
    <row r="38" spans="1:24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</row>
    <row r="39" spans="1:24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</row>
    <row r="40" spans="1:24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</row>
    <row r="41" spans="1:24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</row>
    <row r="42" spans="1:24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</row>
    <row r="43" spans="1:24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</row>
    <row r="44" spans="1:24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</row>
    <row r="45" spans="1:24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</row>
    <row r="46" spans="1:24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</row>
    <row r="47" spans="1:24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</row>
    <row r="48" spans="1:24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</row>
    <row r="49" spans="1:24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</row>
    <row r="50" spans="1:24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</row>
    <row r="51" spans="1:24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</row>
    <row r="52" spans="1:24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</row>
    <row r="53" spans="1:24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</row>
    <row r="54" spans="1:24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</row>
    <row r="55" spans="1:24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</row>
    <row r="56" spans="1:24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</row>
    <row r="57" spans="1:24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</row>
    <row r="58" spans="1:24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</row>
    <row r="59" spans="1:24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</row>
    <row r="60" spans="1:24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</row>
    <row r="61" spans="1:24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</row>
    <row r="62" spans="1:24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</row>
    <row r="63" spans="1:24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</row>
    <row r="64" spans="1:24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</row>
    <row r="65" spans="1:24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</row>
    <row r="66" spans="1:24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</row>
    <row r="67" spans="1:24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</row>
    <row r="68" spans="1:24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</row>
    <row r="69" spans="1:24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</row>
    <row r="70" spans="1:24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</row>
    <row r="71" spans="1:24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</row>
    <row r="72" spans="1:24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</row>
    <row r="73" spans="1:24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</row>
    <row r="74" spans="1:24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</row>
    <row r="75" spans="1:24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</row>
    <row r="76" spans="1:24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</row>
    <row r="77" spans="1:24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</row>
    <row r="78" spans="1:24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</row>
    <row r="79" spans="1:24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</row>
    <row r="80" spans="1:24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</row>
    <row r="81" spans="1:24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</row>
    <row r="82" spans="1:24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</row>
    <row r="83" spans="1:24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</row>
    <row r="84" spans="1:24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</row>
    <row r="85" spans="1:24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</row>
    <row r="86" spans="1:24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</row>
    <row r="87" spans="1:24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</row>
    <row r="88" spans="1:24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</row>
    <row r="89" spans="1:24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</row>
    <row r="90" spans="1:24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</row>
    <row r="91" spans="1:24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</row>
    <row r="92" spans="1:24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</row>
    <row r="93" spans="1:24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</row>
    <row r="94" spans="1:24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</row>
    <row r="95" spans="1:24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</row>
    <row r="96" spans="1:24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</row>
    <row r="97" spans="1:24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</row>
    <row r="98" spans="1:24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</row>
    <row r="99" spans="1:24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</row>
    <row r="100" spans="1:24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</row>
    <row r="101" spans="1:24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</row>
    <row r="102" spans="1:24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</row>
    <row r="103" spans="1:24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</row>
    <row r="104" spans="1:24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</row>
    <row r="105" spans="1:24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</row>
    <row r="106" spans="1:24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</row>
    <row r="107" spans="1:24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</row>
    <row r="108" spans="1:24">
      <c r="A108" s="136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</row>
    <row r="109" spans="1:24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</row>
    <row r="110" spans="1:24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</row>
    <row r="111" spans="1:24">
      <c r="A111" s="136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</row>
    <row r="112" spans="1:24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</row>
    <row r="113" spans="1:24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</row>
    <row r="114" spans="1:24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</row>
    <row r="115" spans="1:24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</row>
    <row r="116" spans="1:24">
      <c r="A116" s="136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</row>
    <row r="117" spans="1:24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</row>
    <row r="118" spans="1:24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</row>
    <row r="119" spans="1:24">
      <c r="A119" s="136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</row>
    <row r="120" spans="1:24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</row>
    <row r="121" spans="1:24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</row>
    <row r="122" spans="1:24">
      <c r="A122" s="136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</row>
    <row r="123" spans="1:24">
      <c r="A123" s="136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</row>
    <row r="124" spans="1:24">
      <c r="A124" s="136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</row>
  </sheetData>
  <mergeCells count="121">
    <mergeCell ref="A1:X1"/>
    <mergeCell ref="G2:L2"/>
    <mergeCell ref="M2:P2"/>
    <mergeCell ref="R2:W2"/>
    <mergeCell ref="A2:A3"/>
    <mergeCell ref="A4:A7"/>
    <mergeCell ref="A8:A9"/>
    <mergeCell ref="A13:A14"/>
    <mergeCell ref="A16:A17"/>
    <mergeCell ref="A21:A22"/>
    <mergeCell ref="A23:A24"/>
    <mergeCell ref="A25:A26"/>
    <mergeCell ref="B2:B3"/>
    <mergeCell ref="B4:B7"/>
    <mergeCell ref="B8:B9"/>
    <mergeCell ref="B13:B14"/>
    <mergeCell ref="B16:B17"/>
    <mergeCell ref="B21:B22"/>
    <mergeCell ref="B23:B24"/>
    <mergeCell ref="B25:B26"/>
    <mergeCell ref="C2:C3"/>
    <mergeCell ref="C4:C7"/>
    <mergeCell ref="C8:C9"/>
    <mergeCell ref="C13:C14"/>
    <mergeCell ref="C16:C17"/>
    <mergeCell ref="C21:C22"/>
    <mergeCell ref="C23:C24"/>
    <mergeCell ref="C25:C26"/>
    <mergeCell ref="D2:D3"/>
    <mergeCell ref="D4:D7"/>
    <mergeCell ref="D8:D9"/>
    <mergeCell ref="D13:D14"/>
    <mergeCell ref="D16:D17"/>
    <mergeCell ref="D21:D22"/>
    <mergeCell ref="D23:D24"/>
    <mergeCell ref="D25:D26"/>
    <mergeCell ref="E2:E3"/>
    <mergeCell ref="E4:E7"/>
    <mergeCell ref="E8:E9"/>
    <mergeCell ref="E13:E14"/>
    <mergeCell ref="E16:E17"/>
    <mergeCell ref="E21:E22"/>
    <mergeCell ref="E23:E24"/>
    <mergeCell ref="E25:E26"/>
    <mergeCell ref="F2:F3"/>
    <mergeCell ref="F4:F7"/>
    <mergeCell ref="F8:F9"/>
    <mergeCell ref="F13:F14"/>
    <mergeCell ref="F16:F17"/>
    <mergeCell ref="F21:F22"/>
    <mergeCell ref="F23:F24"/>
    <mergeCell ref="F25:F26"/>
    <mergeCell ref="G16:G17"/>
    <mergeCell ref="G21:G22"/>
    <mergeCell ref="G23:G24"/>
    <mergeCell ref="G25:G26"/>
    <mergeCell ref="H16:H17"/>
    <mergeCell ref="H21:H22"/>
    <mergeCell ref="H23:H24"/>
    <mergeCell ref="H25:H26"/>
    <mergeCell ref="I16:I17"/>
    <mergeCell ref="I21:I22"/>
    <mergeCell ref="I23:I24"/>
    <mergeCell ref="I25:I26"/>
    <mergeCell ref="J16:J17"/>
    <mergeCell ref="J21:J22"/>
    <mergeCell ref="J23:J24"/>
    <mergeCell ref="J25:J26"/>
    <mergeCell ref="K16:K17"/>
    <mergeCell ref="K21:K22"/>
    <mergeCell ref="K23:K24"/>
    <mergeCell ref="K25:K26"/>
    <mergeCell ref="L16:L17"/>
    <mergeCell ref="L21:L22"/>
    <mergeCell ref="L23:L24"/>
    <mergeCell ref="L25:L26"/>
    <mergeCell ref="Q2:Q3"/>
    <mergeCell ref="Q4:Q7"/>
    <mergeCell ref="Q8:Q9"/>
    <mergeCell ref="Q13:Q14"/>
    <mergeCell ref="Q16:Q17"/>
    <mergeCell ref="Q21:Q22"/>
    <mergeCell ref="Q23:Q24"/>
    <mergeCell ref="Q25:Q26"/>
    <mergeCell ref="R13:R14"/>
    <mergeCell ref="S13:S14"/>
    <mergeCell ref="T13:T14"/>
    <mergeCell ref="U4:U7"/>
    <mergeCell ref="U8:U9"/>
    <mergeCell ref="U13:U14"/>
    <mergeCell ref="U16:U17"/>
    <mergeCell ref="U21:U22"/>
    <mergeCell ref="U23:U24"/>
    <mergeCell ref="U25:U26"/>
    <mergeCell ref="V4:V7"/>
    <mergeCell ref="V8:V9"/>
    <mergeCell ref="V13:V14"/>
    <mergeCell ref="V16:V17"/>
    <mergeCell ref="V21:V22"/>
    <mergeCell ref="V23:V24"/>
    <mergeCell ref="V25:V26"/>
    <mergeCell ref="W4:W7"/>
    <mergeCell ref="W8:W9"/>
    <mergeCell ref="W13:W14"/>
    <mergeCell ref="W16:W17"/>
    <mergeCell ref="W21:W22"/>
    <mergeCell ref="W23:W24"/>
    <mergeCell ref="W25:W26"/>
    <mergeCell ref="X2:X3"/>
    <mergeCell ref="X4:X7"/>
    <mergeCell ref="X8:X9"/>
    <mergeCell ref="X13:X14"/>
    <mergeCell ref="X16:X17"/>
    <mergeCell ref="X21:X22"/>
    <mergeCell ref="X23:X24"/>
    <mergeCell ref="X25:X26"/>
    <mergeCell ref="Y2:Y3"/>
    <mergeCell ref="Y4:Y7"/>
    <mergeCell ref="Y8:Y14"/>
    <mergeCell ref="Y19:Y26"/>
    <mergeCell ref="Y27:Y30"/>
  </mergeCells>
  <hyperlinks>
    <hyperlink ref="G10" r:id="rId1" display="基于Python软件的信息技术与物理教学的融合 ——以“电流的磁场”为例" tooltip="https://hnwl.cbpt.cnki.net/EditorD3N/CostManagement/javascript:void(0)"/>
  </hyperlink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2"/>
  <sheetViews>
    <sheetView zoomScale="80" zoomScaleNormal="80" topLeftCell="B25" workbookViewId="0">
      <selection activeCell="C43" sqref="C43"/>
    </sheetView>
  </sheetViews>
  <sheetFormatPr defaultColWidth="9" defaultRowHeight="13.5"/>
  <cols>
    <col min="1" max="1" width="7" customWidth="1"/>
    <col min="2" max="2" width="12.6333333333333" customWidth="1"/>
    <col min="4" max="4" width="15.9083333333333" customWidth="1"/>
    <col min="5" max="5" width="8.26666666666667" customWidth="1"/>
    <col min="6" max="6" width="9.54166666666667" customWidth="1"/>
    <col min="7" max="12" width="9" customWidth="1"/>
    <col min="13" max="13" width="21.725" customWidth="1"/>
    <col min="14" max="14" width="12.1833333333333" customWidth="1"/>
    <col min="15" max="15" width="22" customWidth="1"/>
    <col min="16" max="17" width="9" customWidth="1"/>
    <col min="18" max="18" width="21.0916666666667" customWidth="1"/>
    <col min="19" max="19" width="38.5916666666667" style="7" customWidth="1"/>
    <col min="20" max="22" width="9" customWidth="1"/>
    <col min="24" max="24" width="12.8166666666667"/>
    <col min="25" max="25" width="12.8166666666667" customWidth="1"/>
  </cols>
  <sheetData>
    <row r="1" s="1" customFormat="1" ht="36.75" spans="1:24">
      <c r="A1" s="8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44"/>
    </row>
    <row r="2" s="2" customFormat="1" ht="45" customHeight="1" spans="1:25">
      <c r="A2" s="10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4" t="s">
        <v>391</v>
      </c>
      <c r="H2" s="14"/>
      <c r="I2" s="14"/>
      <c r="J2" s="14"/>
      <c r="K2" s="14"/>
      <c r="L2" s="14"/>
      <c r="M2" s="14" t="s">
        <v>8</v>
      </c>
      <c r="N2" s="14"/>
      <c r="O2" s="14"/>
      <c r="P2" s="14"/>
      <c r="Q2" s="45" t="s">
        <v>9</v>
      </c>
      <c r="R2" s="46" t="s">
        <v>299</v>
      </c>
      <c r="S2" s="47"/>
      <c r="T2" s="48"/>
      <c r="U2" s="48"/>
      <c r="V2" s="48"/>
      <c r="W2" s="49"/>
      <c r="X2" s="14" t="s">
        <v>11</v>
      </c>
      <c r="Y2" s="107" t="s">
        <v>12</v>
      </c>
    </row>
    <row r="3" s="3" customFormat="1" ht="81" spans="1:25">
      <c r="A3" s="10"/>
      <c r="B3" s="10"/>
      <c r="C3" s="11"/>
      <c r="D3" s="11"/>
      <c r="E3" s="15"/>
      <c r="F3" s="13"/>
      <c r="G3" s="11" t="s">
        <v>13</v>
      </c>
      <c r="H3" s="11" t="s">
        <v>14</v>
      </c>
      <c r="I3" s="11" t="s">
        <v>15</v>
      </c>
      <c r="J3" s="11" t="s">
        <v>16</v>
      </c>
      <c r="K3" s="10" t="s">
        <v>17</v>
      </c>
      <c r="L3" s="10" t="s">
        <v>18</v>
      </c>
      <c r="M3" s="42" t="s">
        <v>19</v>
      </c>
      <c r="N3" s="42" t="s">
        <v>20</v>
      </c>
      <c r="O3" s="42" t="s">
        <v>21</v>
      </c>
      <c r="P3" s="42" t="s">
        <v>25</v>
      </c>
      <c r="Q3" s="50"/>
      <c r="R3" s="42" t="s">
        <v>23</v>
      </c>
      <c r="S3" s="13" t="s">
        <v>24</v>
      </c>
      <c r="T3" s="42" t="s">
        <v>17</v>
      </c>
      <c r="U3" s="42" t="s">
        <v>26</v>
      </c>
      <c r="V3" s="42" t="s">
        <v>27</v>
      </c>
      <c r="W3" s="42" t="s">
        <v>28</v>
      </c>
      <c r="X3" s="42"/>
      <c r="Y3" s="108"/>
    </row>
    <row r="4" s="4" customFormat="1" ht="14.25" spans="1:25">
      <c r="A4" s="16">
        <v>2021</v>
      </c>
      <c r="B4" s="17" t="s">
        <v>392</v>
      </c>
      <c r="C4" s="18" t="s">
        <v>393</v>
      </c>
      <c r="D4" s="17" t="s">
        <v>119</v>
      </c>
      <c r="E4" s="19">
        <v>85.3705524222868</v>
      </c>
      <c r="F4" s="17">
        <v>14</v>
      </c>
      <c r="R4" s="33" t="s">
        <v>173</v>
      </c>
      <c r="S4" s="51" t="s">
        <v>394</v>
      </c>
      <c r="T4" s="33">
        <v>6</v>
      </c>
      <c r="U4" s="52">
        <v>15</v>
      </c>
      <c r="V4" s="19">
        <v>78.4516129032258</v>
      </c>
      <c r="W4" s="53">
        <v>93.45</v>
      </c>
      <c r="X4" s="54">
        <f>Q4*0.9+W4*0.1</f>
        <v>9.345</v>
      </c>
      <c r="Y4" s="109" t="s">
        <v>113</v>
      </c>
    </row>
    <row r="5" s="4" customFormat="1" ht="14.25" spans="1:25">
      <c r="A5" s="20"/>
      <c r="B5" s="21"/>
      <c r="C5" s="22"/>
      <c r="D5" s="21"/>
      <c r="E5" s="23"/>
      <c r="F5" s="21"/>
      <c r="Q5" s="33"/>
      <c r="R5" s="33" t="s">
        <v>56</v>
      </c>
      <c r="S5" s="51" t="s">
        <v>395</v>
      </c>
      <c r="T5" s="33">
        <v>3</v>
      </c>
      <c r="U5" s="55"/>
      <c r="V5" s="23"/>
      <c r="W5" s="56"/>
      <c r="X5" s="57"/>
      <c r="Y5" s="110"/>
    </row>
    <row r="6" s="4" customFormat="1" ht="14.25" spans="1:25">
      <c r="A6" s="20"/>
      <c r="B6" s="21"/>
      <c r="C6" s="22"/>
      <c r="D6" s="21"/>
      <c r="E6" s="23"/>
      <c r="F6" s="21"/>
      <c r="Q6" s="33"/>
      <c r="R6" s="33" t="s">
        <v>396</v>
      </c>
      <c r="S6" s="51" t="s">
        <v>397</v>
      </c>
      <c r="T6" s="33">
        <v>1</v>
      </c>
      <c r="U6" s="55"/>
      <c r="V6" s="23"/>
      <c r="W6" s="56"/>
      <c r="X6" s="57"/>
      <c r="Y6" s="110"/>
    </row>
    <row r="7" s="4" customFormat="1" ht="28.5" spans="1:25">
      <c r="A7" s="24"/>
      <c r="B7" s="25"/>
      <c r="C7" s="26"/>
      <c r="D7" s="25"/>
      <c r="E7" s="27"/>
      <c r="F7" s="25"/>
      <c r="Q7" s="33"/>
      <c r="R7" s="33" t="s">
        <v>197</v>
      </c>
      <c r="S7" s="51" t="s">
        <v>398</v>
      </c>
      <c r="T7" s="33">
        <v>5</v>
      </c>
      <c r="U7" s="58"/>
      <c r="V7" s="27"/>
      <c r="W7" s="59"/>
      <c r="X7" s="60"/>
      <c r="Y7" s="110"/>
    </row>
    <row r="8" s="4" customFormat="1" ht="14.25" spans="1:25">
      <c r="A8" s="16">
        <v>2021</v>
      </c>
      <c r="B8" s="16" t="s">
        <v>399</v>
      </c>
      <c r="C8" s="28" t="s">
        <v>400</v>
      </c>
      <c r="D8" s="16" t="s">
        <v>143</v>
      </c>
      <c r="E8" s="19">
        <v>85.3819953850594</v>
      </c>
      <c r="F8" s="16">
        <v>13</v>
      </c>
      <c r="Q8" s="33"/>
      <c r="R8" s="61" t="s">
        <v>123</v>
      </c>
      <c r="S8" s="62" t="s">
        <v>174</v>
      </c>
      <c r="T8" s="61">
        <v>5</v>
      </c>
      <c r="U8" s="63">
        <v>10</v>
      </c>
      <c r="V8" s="64">
        <v>79</v>
      </c>
      <c r="W8" s="53">
        <v>89</v>
      </c>
      <c r="X8" s="54">
        <f>Q8*0.9+W8*0.1</f>
        <v>8.9</v>
      </c>
      <c r="Y8" s="110"/>
    </row>
    <row r="9" s="4" customFormat="1" ht="14.25" spans="1:25">
      <c r="A9" s="20"/>
      <c r="B9" s="20"/>
      <c r="C9" s="29"/>
      <c r="D9" s="20"/>
      <c r="E9" s="23"/>
      <c r="F9" s="20"/>
      <c r="Q9" s="33"/>
      <c r="R9" s="61" t="s">
        <v>230</v>
      </c>
      <c r="S9" s="62" t="s">
        <v>401</v>
      </c>
      <c r="T9" s="61">
        <v>3</v>
      </c>
      <c r="U9" s="63"/>
      <c r="V9" s="64"/>
      <c r="W9" s="56"/>
      <c r="X9" s="57"/>
      <c r="Y9" s="110"/>
    </row>
    <row r="10" s="4" customFormat="1" ht="14.25" spans="1:25">
      <c r="A10" s="20"/>
      <c r="B10" s="20"/>
      <c r="C10" s="29"/>
      <c r="D10" s="20"/>
      <c r="E10" s="23"/>
      <c r="F10" s="20"/>
      <c r="Q10" s="33"/>
      <c r="R10" s="61" t="s">
        <v>230</v>
      </c>
      <c r="S10" s="62" t="s">
        <v>402</v>
      </c>
      <c r="T10" s="61">
        <v>2</v>
      </c>
      <c r="U10" s="63"/>
      <c r="V10" s="64"/>
      <c r="W10" s="56"/>
      <c r="X10" s="57"/>
      <c r="Y10" s="110"/>
    </row>
    <row r="11" s="4" customFormat="1" ht="14.25" spans="1:25">
      <c r="A11" s="16">
        <v>2021</v>
      </c>
      <c r="B11" s="16" t="s">
        <v>403</v>
      </c>
      <c r="C11" s="28" t="s">
        <v>404</v>
      </c>
      <c r="D11" s="16" t="s">
        <v>32</v>
      </c>
      <c r="E11" s="19">
        <v>88.0121461711208</v>
      </c>
      <c r="F11" s="16">
        <v>11</v>
      </c>
      <c r="Q11" s="33"/>
      <c r="R11" s="65" t="s">
        <v>173</v>
      </c>
      <c r="S11" s="66" t="s">
        <v>405</v>
      </c>
      <c r="T11" s="65">
        <v>5</v>
      </c>
      <c r="U11" s="67">
        <v>9</v>
      </c>
      <c r="V11" s="64">
        <v>78.25</v>
      </c>
      <c r="W11" s="53">
        <v>87.25</v>
      </c>
      <c r="X11" s="54">
        <f>Q11*0.9+W11*0.1</f>
        <v>8.725</v>
      </c>
      <c r="Y11" s="110"/>
    </row>
    <row r="12" s="4" customFormat="1" ht="14.25" spans="1:25">
      <c r="A12" s="20"/>
      <c r="B12" s="20"/>
      <c r="C12" s="29"/>
      <c r="D12" s="20"/>
      <c r="E12" s="23"/>
      <c r="F12" s="20"/>
      <c r="Q12" s="33"/>
      <c r="R12" s="65" t="s">
        <v>23</v>
      </c>
      <c r="S12" s="66" t="s">
        <v>406</v>
      </c>
      <c r="T12" s="65">
        <v>1</v>
      </c>
      <c r="U12" s="67"/>
      <c r="V12" s="64"/>
      <c r="W12" s="56"/>
      <c r="X12" s="57"/>
      <c r="Y12" s="110"/>
    </row>
    <row r="13" s="4" customFormat="1" ht="14.25" spans="1:25">
      <c r="A13" s="20"/>
      <c r="B13" s="20"/>
      <c r="C13" s="29"/>
      <c r="D13" s="20"/>
      <c r="E13" s="23"/>
      <c r="F13" s="20"/>
      <c r="Q13" s="33"/>
      <c r="R13" s="65" t="s">
        <v>407</v>
      </c>
      <c r="S13" s="66" t="s">
        <v>408</v>
      </c>
      <c r="T13" s="65">
        <v>1</v>
      </c>
      <c r="U13" s="67"/>
      <c r="V13" s="64"/>
      <c r="W13" s="56"/>
      <c r="X13" s="57"/>
      <c r="Y13" s="110"/>
    </row>
    <row r="14" s="4" customFormat="1" ht="14.25" spans="1:25">
      <c r="A14" s="24"/>
      <c r="B14" s="24"/>
      <c r="C14" s="30"/>
      <c r="D14" s="24"/>
      <c r="E14" s="27"/>
      <c r="F14" s="24"/>
      <c r="Q14" s="33"/>
      <c r="R14" s="65" t="s">
        <v>230</v>
      </c>
      <c r="S14" s="66" t="s">
        <v>409</v>
      </c>
      <c r="T14" s="65">
        <v>2</v>
      </c>
      <c r="U14" s="67"/>
      <c r="V14" s="64"/>
      <c r="W14" s="59"/>
      <c r="X14" s="60"/>
      <c r="Y14" s="110"/>
    </row>
    <row r="15" s="4" customFormat="1" ht="14.25" spans="1:25">
      <c r="A15" s="16">
        <v>2021</v>
      </c>
      <c r="B15" s="16" t="s">
        <v>410</v>
      </c>
      <c r="C15" s="28" t="s">
        <v>411</v>
      </c>
      <c r="D15" s="16" t="s">
        <v>108</v>
      </c>
      <c r="E15" s="19">
        <v>91.1921082814083</v>
      </c>
      <c r="F15" s="16">
        <v>4</v>
      </c>
      <c r="Q15" s="33"/>
      <c r="R15" s="65" t="s">
        <v>407</v>
      </c>
      <c r="S15" s="66" t="s">
        <v>408</v>
      </c>
      <c r="T15" s="65">
        <v>1</v>
      </c>
      <c r="U15" s="63">
        <v>7.5</v>
      </c>
      <c r="V15" s="64">
        <v>78.8928571428571</v>
      </c>
      <c r="W15" s="53">
        <v>86.39</v>
      </c>
      <c r="X15" s="54">
        <f>Q15*0.9+W15*0.1</f>
        <v>8.639</v>
      </c>
      <c r="Y15" s="110"/>
    </row>
    <row r="16" s="4" customFormat="1" ht="14.25" spans="1:25">
      <c r="A16" s="20"/>
      <c r="B16" s="20"/>
      <c r="C16" s="29"/>
      <c r="D16" s="20"/>
      <c r="E16" s="23"/>
      <c r="F16" s="20"/>
      <c r="Q16" s="33"/>
      <c r="R16" s="68" t="s">
        <v>173</v>
      </c>
      <c r="S16" s="69" t="s">
        <v>412</v>
      </c>
      <c r="T16" s="68">
        <v>5</v>
      </c>
      <c r="U16" s="63"/>
      <c r="V16" s="64"/>
      <c r="W16" s="56"/>
      <c r="X16" s="57"/>
      <c r="Y16" s="110"/>
    </row>
    <row r="17" s="4" customFormat="1" ht="14.25" spans="1:25">
      <c r="A17" s="20"/>
      <c r="B17" s="20"/>
      <c r="C17" s="29"/>
      <c r="D17" s="20"/>
      <c r="E17" s="23"/>
      <c r="F17" s="20"/>
      <c r="Q17" s="33"/>
      <c r="R17" s="68" t="s">
        <v>413</v>
      </c>
      <c r="S17" s="69" t="s">
        <v>414</v>
      </c>
      <c r="T17" s="68">
        <v>1.5</v>
      </c>
      <c r="U17" s="63"/>
      <c r="V17" s="64"/>
      <c r="W17" s="56"/>
      <c r="X17" s="57"/>
      <c r="Y17" s="110"/>
    </row>
    <row r="18" s="4" customFormat="1" ht="14.25" spans="1:25">
      <c r="A18" s="16">
        <v>2021</v>
      </c>
      <c r="B18" s="16" t="s">
        <v>415</v>
      </c>
      <c r="C18" s="28" t="s">
        <v>416</v>
      </c>
      <c r="D18" s="16" t="s">
        <v>143</v>
      </c>
      <c r="E18" s="19">
        <v>88.6588248271916</v>
      </c>
      <c r="F18" s="16">
        <v>9</v>
      </c>
      <c r="Q18" s="33"/>
      <c r="R18" s="65" t="s">
        <v>173</v>
      </c>
      <c r="S18" s="66" t="s">
        <v>417</v>
      </c>
      <c r="T18" s="65">
        <v>4</v>
      </c>
      <c r="U18" s="67">
        <v>7.5</v>
      </c>
      <c r="V18" s="64">
        <v>78.5357142857143</v>
      </c>
      <c r="W18" s="53">
        <v>86.04</v>
      </c>
      <c r="X18" s="54">
        <f>Q18*0.9+W18*0.1</f>
        <v>8.604</v>
      </c>
      <c r="Y18" s="110"/>
    </row>
    <row r="19" s="4" customFormat="1" ht="14.25" spans="1:25">
      <c r="A19" s="20"/>
      <c r="B19" s="20"/>
      <c r="C19" s="29"/>
      <c r="D19" s="20"/>
      <c r="E19" s="23"/>
      <c r="F19" s="20"/>
      <c r="Q19" s="33"/>
      <c r="R19" s="65" t="s">
        <v>407</v>
      </c>
      <c r="S19" s="66" t="s">
        <v>414</v>
      </c>
      <c r="T19" s="65">
        <v>1.5</v>
      </c>
      <c r="U19" s="67"/>
      <c r="V19" s="64"/>
      <c r="W19" s="56"/>
      <c r="X19" s="57"/>
      <c r="Y19" s="110"/>
    </row>
    <row r="20" s="4" customFormat="1" ht="14.25" spans="1:25">
      <c r="A20" s="20"/>
      <c r="B20" s="20"/>
      <c r="C20" s="29"/>
      <c r="D20" s="20"/>
      <c r="E20" s="23"/>
      <c r="F20" s="20"/>
      <c r="Q20" s="33"/>
      <c r="R20" s="65" t="s">
        <v>407</v>
      </c>
      <c r="S20" s="66" t="s">
        <v>418</v>
      </c>
      <c r="T20" s="65">
        <v>2</v>
      </c>
      <c r="U20" s="67"/>
      <c r="V20" s="64"/>
      <c r="W20" s="56"/>
      <c r="X20" s="57"/>
      <c r="Y20" s="110"/>
    </row>
    <row r="21" s="4" customFormat="1" ht="14.25" spans="1:25">
      <c r="A21" s="16">
        <v>2021</v>
      </c>
      <c r="B21" s="16" t="s">
        <v>419</v>
      </c>
      <c r="C21" s="28" t="s">
        <v>420</v>
      </c>
      <c r="D21" s="16" t="s">
        <v>203</v>
      </c>
      <c r="E21" s="19">
        <v>91.5217714331283</v>
      </c>
      <c r="F21" s="16">
        <v>2</v>
      </c>
      <c r="Q21" s="33"/>
      <c r="R21" s="65" t="s">
        <v>407</v>
      </c>
      <c r="S21" s="66" t="s">
        <v>421</v>
      </c>
      <c r="T21" s="65">
        <v>2</v>
      </c>
      <c r="U21" s="70">
        <v>4.5</v>
      </c>
      <c r="V21" s="71">
        <v>78.8928571428571</v>
      </c>
      <c r="W21" s="53">
        <v>83.89</v>
      </c>
      <c r="X21" s="54">
        <f t="shared" ref="X21:X26" si="0">Q21*0.9+W21*0.1</f>
        <v>8.389</v>
      </c>
      <c r="Y21" s="110"/>
    </row>
    <row r="22" s="4" customFormat="1" ht="14.25" spans="1:25">
      <c r="A22" s="20"/>
      <c r="B22" s="20"/>
      <c r="C22" s="29"/>
      <c r="D22" s="20"/>
      <c r="E22" s="23"/>
      <c r="F22" s="20"/>
      <c r="Q22" s="33"/>
      <c r="R22" s="65" t="s">
        <v>407</v>
      </c>
      <c r="S22" s="66" t="s">
        <v>408</v>
      </c>
      <c r="T22" s="65">
        <v>1</v>
      </c>
      <c r="U22" s="72"/>
      <c r="V22" s="73"/>
      <c r="W22" s="56"/>
      <c r="X22" s="57"/>
      <c r="Y22" s="110"/>
    </row>
    <row r="23" s="4" customFormat="1" ht="28.5" spans="1:25">
      <c r="A23" s="20"/>
      <c r="B23" s="20"/>
      <c r="C23" s="29"/>
      <c r="D23" s="20"/>
      <c r="E23" s="23"/>
      <c r="F23" s="20"/>
      <c r="Q23" s="33"/>
      <c r="R23" s="65" t="s">
        <v>407</v>
      </c>
      <c r="S23" s="74" t="s">
        <v>422</v>
      </c>
      <c r="T23" s="61">
        <v>1.5</v>
      </c>
      <c r="U23" s="75"/>
      <c r="V23" s="76"/>
      <c r="W23" s="56"/>
      <c r="X23" s="57"/>
      <c r="Y23" s="110"/>
    </row>
    <row r="24" s="4" customFormat="1" ht="14.25" spans="1:25">
      <c r="A24" s="16">
        <v>2021</v>
      </c>
      <c r="B24" s="16" t="s">
        <v>423</v>
      </c>
      <c r="C24" s="28" t="s">
        <v>424</v>
      </c>
      <c r="D24" s="16" t="s">
        <v>143</v>
      </c>
      <c r="E24" s="19">
        <v>83.9240368288578</v>
      </c>
      <c r="F24" s="16">
        <v>20</v>
      </c>
      <c r="Q24" s="33"/>
      <c r="R24" s="65" t="s">
        <v>407</v>
      </c>
      <c r="S24" s="66" t="s">
        <v>408</v>
      </c>
      <c r="T24" s="65">
        <v>1</v>
      </c>
      <c r="U24" s="67">
        <v>3</v>
      </c>
      <c r="V24" s="64">
        <v>79.0357142857143</v>
      </c>
      <c r="W24" s="53">
        <v>82.0357142857143</v>
      </c>
      <c r="X24" s="54">
        <f t="shared" si="0"/>
        <v>8.20357142857143</v>
      </c>
      <c r="Y24" s="110"/>
    </row>
    <row r="25" s="4" customFormat="1" ht="14.25" spans="1:25">
      <c r="A25" s="20"/>
      <c r="B25" s="20"/>
      <c r="C25" s="29"/>
      <c r="D25" s="20"/>
      <c r="E25" s="23"/>
      <c r="F25" s="20"/>
      <c r="Q25" s="33"/>
      <c r="R25" s="65" t="s">
        <v>197</v>
      </c>
      <c r="S25" s="66" t="s">
        <v>425</v>
      </c>
      <c r="T25" s="65">
        <v>2</v>
      </c>
      <c r="U25" s="67"/>
      <c r="V25" s="64"/>
      <c r="W25" s="56"/>
      <c r="X25" s="57"/>
      <c r="Y25" s="111"/>
    </row>
    <row r="26" s="4" customFormat="1" ht="14.25" spans="1:25">
      <c r="A26" s="16">
        <v>2021</v>
      </c>
      <c r="B26" s="16" t="s">
        <v>426</v>
      </c>
      <c r="C26" s="31" t="s">
        <v>427</v>
      </c>
      <c r="D26" s="16" t="s">
        <v>143</v>
      </c>
      <c r="E26" s="19">
        <v>81.8689567423617</v>
      </c>
      <c r="F26" s="16">
        <v>26</v>
      </c>
      <c r="Q26" s="33"/>
      <c r="R26" s="61" t="s">
        <v>407</v>
      </c>
      <c r="S26" s="62" t="s">
        <v>428</v>
      </c>
      <c r="T26" s="61">
        <v>2</v>
      </c>
      <c r="U26" s="67">
        <v>10</v>
      </c>
      <c r="V26" s="64">
        <v>79.7857142857143</v>
      </c>
      <c r="W26" s="53">
        <v>89.79</v>
      </c>
      <c r="X26" s="54">
        <f t="shared" si="0"/>
        <v>8.979</v>
      </c>
      <c r="Y26" s="112" t="s">
        <v>79</v>
      </c>
    </row>
    <row r="27" s="4" customFormat="1" ht="14.25" spans="1:25">
      <c r="A27" s="20"/>
      <c r="B27" s="20"/>
      <c r="C27" s="32"/>
      <c r="D27" s="20"/>
      <c r="E27" s="23"/>
      <c r="F27" s="20"/>
      <c r="Q27" s="33"/>
      <c r="R27" s="61" t="s">
        <v>173</v>
      </c>
      <c r="S27" s="62" t="s">
        <v>429</v>
      </c>
      <c r="T27" s="61">
        <v>5</v>
      </c>
      <c r="U27" s="67"/>
      <c r="V27" s="64"/>
      <c r="W27" s="56"/>
      <c r="X27" s="57"/>
      <c r="Y27" s="112"/>
    </row>
    <row r="28" s="4" customFormat="1" ht="14.25" spans="1:25">
      <c r="A28" s="20"/>
      <c r="B28" s="20"/>
      <c r="C28" s="32"/>
      <c r="D28" s="20"/>
      <c r="E28" s="23"/>
      <c r="F28" s="20"/>
      <c r="Q28" s="33"/>
      <c r="R28" s="61" t="s">
        <v>407</v>
      </c>
      <c r="S28" s="62" t="s">
        <v>430</v>
      </c>
      <c r="T28" s="61">
        <v>3</v>
      </c>
      <c r="U28" s="67"/>
      <c r="V28" s="64"/>
      <c r="W28" s="56"/>
      <c r="X28" s="57"/>
      <c r="Y28" s="112"/>
    </row>
    <row r="29" s="4" customFormat="1" ht="14.25" spans="1:25">
      <c r="A29" s="16">
        <v>2021</v>
      </c>
      <c r="B29" s="16" t="s">
        <v>431</v>
      </c>
      <c r="C29" s="31" t="s">
        <v>432</v>
      </c>
      <c r="D29" s="16" t="s">
        <v>32</v>
      </c>
      <c r="E29" s="19">
        <v>79.8316569208242</v>
      </c>
      <c r="F29" s="16">
        <v>34</v>
      </c>
      <c r="Q29" s="33"/>
      <c r="R29" s="61" t="s">
        <v>173</v>
      </c>
      <c r="S29" s="62" t="s">
        <v>433</v>
      </c>
      <c r="T29" s="61">
        <v>5</v>
      </c>
      <c r="U29" s="63">
        <v>8</v>
      </c>
      <c r="V29" s="64">
        <v>78.9285714285714</v>
      </c>
      <c r="W29" s="53">
        <v>86.93</v>
      </c>
      <c r="X29" s="54">
        <f>Q29*0.9+W29*0.1</f>
        <v>8.693</v>
      </c>
      <c r="Y29" s="112"/>
    </row>
    <row r="30" s="4" customFormat="1" ht="30" customHeight="1" spans="1:25">
      <c r="A30" s="20"/>
      <c r="B30" s="20"/>
      <c r="C30" s="32"/>
      <c r="D30" s="20"/>
      <c r="E30" s="23"/>
      <c r="F30" s="20"/>
      <c r="Q30" s="33"/>
      <c r="R30" s="61" t="s">
        <v>23</v>
      </c>
      <c r="S30" s="62" t="s">
        <v>434</v>
      </c>
      <c r="T30" s="61">
        <v>2</v>
      </c>
      <c r="U30" s="63"/>
      <c r="V30" s="64"/>
      <c r="W30" s="56"/>
      <c r="X30" s="57"/>
      <c r="Y30" s="112"/>
    </row>
    <row r="31" s="4" customFormat="1" ht="28.5" spans="1:25">
      <c r="A31" s="20"/>
      <c r="B31" s="20"/>
      <c r="C31" s="32"/>
      <c r="D31" s="20"/>
      <c r="E31" s="23"/>
      <c r="F31" s="20"/>
      <c r="Q31" s="33"/>
      <c r="R31" s="61" t="s">
        <v>23</v>
      </c>
      <c r="S31" s="62" t="s">
        <v>435</v>
      </c>
      <c r="T31" s="61">
        <v>1</v>
      </c>
      <c r="U31" s="63"/>
      <c r="V31" s="64"/>
      <c r="W31" s="56"/>
      <c r="X31" s="57"/>
      <c r="Y31" s="112"/>
    </row>
    <row r="32" s="4" customFormat="1" ht="14.25" spans="1:25">
      <c r="A32" s="16">
        <v>2021</v>
      </c>
      <c r="B32" s="16" t="s">
        <v>436</v>
      </c>
      <c r="C32" s="31" t="s">
        <v>437</v>
      </c>
      <c r="D32" s="16" t="s">
        <v>119</v>
      </c>
      <c r="E32" s="19">
        <v>80.8724591254257</v>
      </c>
      <c r="F32" s="16">
        <v>31</v>
      </c>
      <c r="Q32" s="33"/>
      <c r="R32" s="77" t="s">
        <v>173</v>
      </c>
      <c r="S32" s="78" t="s">
        <v>438</v>
      </c>
      <c r="T32" s="77">
        <v>4</v>
      </c>
      <c r="U32" s="79">
        <v>7</v>
      </c>
      <c r="V32" s="80">
        <v>78.6129032258064</v>
      </c>
      <c r="W32" s="53">
        <v>85.61</v>
      </c>
      <c r="X32" s="54">
        <f t="shared" ref="X32:X37" si="1">Q32*0.9+W32*0.1</f>
        <v>8.561</v>
      </c>
      <c r="Y32" s="112"/>
    </row>
    <row r="33" s="4" customFormat="1" ht="14.25" spans="1:25">
      <c r="A33" s="20"/>
      <c r="B33" s="20"/>
      <c r="C33" s="32"/>
      <c r="D33" s="20"/>
      <c r="E33" s="23"/>
      <c r="F33" s="20"/>
      <c r="Q33" s="33"/>
      <c r="R33" s="77" t="s">
        <v>439</v>
      </c>
      <c r="S33" s="78" t="s">
        <v>440</v>
      </c>
      <c r="T33" s="77">
        <v>2</v>
      </c>
      <c r="U33" s="79"/>
      <c r="V33" s="80"/>
      <c r="W33" s="56"/>
      <c r="X33" s="57"/>
      <c r="Y33" s="112"/>
    </row>
    <row r="34" s="4" customFormat="1" ht="14.25" spans="1:25">
      <c r="A34" s="20"/>
      <c r="B34" s="20"/>
      <c r="C34" s="32"/>
      <c r="D34" s="20"/>
      <c r="E34" s="23"/>
      <c r="F34" s="20"/>
      <c r="Q34" s="33"/>
      <c r="R34" s="77" t="s">
        <v>173</v>
      </c>
      <c r="S34" s="78" t="s">
        <v>112</v>
      </c>
      <c r="T34" s="77">
        <v>1</v>
      </c>
      <c r="U34" s="79"/>
      <c r="V34" s="81"/>
      <c r="W34" s="56"/>
      <c r="X34" s="57"/>
      <c r="Y34" s="112"/>
    </row>
    <row r="35" s="4" customFormat="1" ht="14.25" spans="1:25">
      <c r="A35" s="16">
        <v>2021</v>
      </c>
      <c r="B35" s="16" t="s">
        <v>441</v>
      </c>
      <c r="C35" s="31" t="s">
        <v>442</v>
      </c>
      <c r="D35" s="16" t="s">
        <v>119</v>
      </c>
      <c r="E35" s="19">
        <v>82.4188963675628</v>
      </c>
      <c r="F35" s="16">
        <v>24</v>
      </c>
      <c r="Q35" s="33"/>
      <c r="R35" s="77" t="s">
        <v>173</v>
      </c>
      <c r="S35" s="78" t="s">
        <v>443</v>
      </c>
      <c r="T35" s="77">
        <v>4</v>
      </c>
      <c r="U35" s="79">
        <v>6</v>
      </c>
      <c r="V35" s="82">
        <v>77.6774193548387</v>
      </c>
      <c r="W35" s="53">
        <v>83.68</v>
      </c>
      <c r="X35" s="54">
        <f t="shared" si="1"/>
        <v>8.368</v>
      </c>
      <c r="Y35" s="112"/>
    </row>
    <row r="36" s="4" customFormat="1" ht="14.25" spans="1:25">
      <c r="A36" s="20"/>
      <c r="B36" s="20"/>
      <c r="C36" s="32"/>
      <c r="D36" s="20"/>
      <c r="E36" s="23"/>
      <c r="F36" s="20"/>
      <c r="Q36" s="33"/>
      <c r="R36" s="77" t="s">
        <v>439</v>
      </c>
      <c r="S36" s="78" t="s">
        <v>440</v>
      </c>
      <c r="T36" s="77">
        <v>2</v>
      </c>
      <c r="U36" s="79"/>
      <c r="V36" s="81"/>
      <c r="W36" s="56"/>
      <c r="X36" s="57"/>
      <c r="Y36" s="112"/>
    </row>
    <row r="37" s="4" customFormat="1" ht="28.5" spans="1:25">
      <c r="A37" s="16">
        <v>2021</v>
      </c>
      <c r="B37" s="16" t="s">
        <v>444</v>
      </c>
      <c r="C37" s="31" t="s">
        <v>445</v>
      </c>
      <c r="D37" s="16" t="s">
        <v>119</v>
      </c>
      <c r="E37" s="19">
        <v>83.2084720855624</v>
      </c>
      <c r="F37" s="16">
        <v>23</v>
      </c>
      <c r="Q37" s="33"/>
      <c r="R37" s="77" t="s">
        <v>439</v>
      </c>
      <c r="S37" s="78" t="s">
        <v>446</v>
      </c>
      <c r="T37" s="77">
        <v>2</v>
      </c>
      <c r="U37" s="79">
        <v>4</v>
      </c>
      <c r="V37" s="80">
        <v>77.8064516129032</v>
      </c>
      <c r="W37" s="53">
        <v>81.81</v>
      </c>
      <c r="X37" s="54">
        <f t="shared" si="1"/>
        <v>8.181</v>
      </c>
      <c r="Y37" s="112"/>
    </row>
    <row r="38" s="4" customFormat="1" ht="28.5" spans="1:25">
      <c r="A38" s="20"/>
      <c r="B38" s="20"/>
      <c r="C38" s="32"/>
      <c r="D38" s="20"/>
      <c r="E38" s="23"/>
      <c r="F38" s="20"/>
      <c r="Q38" s="33"/>
      <c r="R38" s="77" t="s">
        <v>439</v>
      </c>
      <c r="S38" s="78" t="s">
        <v>447</v>
      </c>
      <c r="T38" s="77">
        <v>2</v>
      </c>
      <c r="U38" s="79"/>
      <c r="V38" s="81"/>
      <c r="W38" s="56"/>
      <c r="X38" s="57"/>
      <c r="Y38" s="112"/>
    </row>
    <row r="39" s="4" customFormat="1" ht="14.25" spans="1:25">
      <c r="A39" s="16">
        <v>2021</v>
      </c>
      <c r="B39" s="16" t="s">
        <v>448</v>
      </c>
      <c r="C39" s="31" t="s">
        <v>449</v>
      </c>
      <c r="D39" s="16" t="s">
        <v>119</v>
      </c>
      <c r="E39" s="19">
        <v>80.74090495151</v>
      </c>
      <c r="F39" s="16">
        <v>33</v>
      </c>
      <c r="Q39" s="33"/>
      <c r="R39" s="77" t="s">
        <v>173</v>
      </c>
      <c r="S39" s="78" t="s">
        <v>112</v>
      </c>
      <c r="T39" s="77">
        <v>1</v>
      </c>
      <c r="U39" s="79">
        <v>3</v>
      </c>
      <c r="V39" s="82">
        <v>78.6451612903226</v>
      </c>
      <c r="W39" s="53">
        <v>81.65</v>
      </c>
      <c r="X39" s="54">
        <f t="shared" ref="X39:X44" si="2">Q39*0.9+W39*0.1</f>
        <v>8.165</v>
      </c>
      <c r="Y39" s="112"/>
    </row>
    <row r="40" s="4" customFormat="1" ht="14.25" spans="1:25">
      <c r="A40" s="20"/>
      <c r="B40" s="20"/>
      <c r="C40" s="32"/>
      <c r="D40" s="20"/>
      <c r="E40" s="23"/>
      <c r="F40" s="20"/>
      <c r="Q40" s="33"/>
      <c r="R40" s="77" t="s">
        <v>439</v>
      </c>
      <c r="S40" s="78" t="s">
        <v>440</v>
      </c>
      <c r="T40" s="77">
        <v>2</v>
      </c>
      <c r="U40" s="79"/>
      <c r="V40" s="81"/>
      <c r="W40" s="56"/>
      <c r="X40" s="57"/>
      <c r="Y40" s="112"/>
    </row>
    <row r="41" s="4" customFormat="1" ht="14.25" spans="1:25">
      <c r="A41" s="16">
        <v>2021</v>
      </c>
      <c r="B41" s="16" t="s">
        <v>450</v>
      </c>
      <c r="C41" s="31" t="s">
        <v>451</v>
      </c>
      <c r="D41" s="16" t="s">
        <v>108</v>
      </c>
      <c r="E41" s="19">
        <v>90.7345107534539</v>
      </c>
      <c r="F41" s="16">
        <v>5</v>
      </c>
      <c r="Q41" s="33"/>
      <c r="R41" s="65" t="s">
        <v>407</v>
      </c>
      <c r="S41" s="66" t="s">
        <v>408</v>
      </c>
      <c r="T41" s="65">
        <v>1</v>
      </c>
      <c r="U41" s="67">
        <v>2</v>
      </c>
      <c r="V41" s="64">
        <v>79.1428571428571</v>
      </c>
      <c r="W41" s="53">
        <v>81.14</v>
      </c>
      <c r="X41" s="54">
        <f t="shared" si="2"/>
        <v>8.114</v>
      </c>
      <c r="Y41" s="112"/>
    </row>
    <row r="42" s="4" customFormat="1" ht="14.25" spans="1:25">
      <c r="A42" s="20"/>
      <c r="B42" s="20"/>
      <c r="C42" s="32"/>
      <c r="D42" s="20"/>
      <c r="E42" s="23"/>
      <c r="F42" s="20"/>
      <c r="Q42" s="33"/>
      <c r="R42" s="61" t="s">
        <v>173</v>
      </c>
      <c r="S42" s="62" t="s">
        <v>112</v>
      </c>
      <c r="T42" s="61">
        <v>1</v>
      </c>
      <c r="U42" s="67"/>
      <c r="V42" s="64"/>
      <c r="W42" s="56"/>
      <c r="X42" s="57"/>
      <c r="Y42" s="112"/>
    </row>
    <row r="43" s="4" customFormat="1" ht="18.75" spans="1:25">
      <c r="A43" s="33" t="s">
        <v>452</v>
      </c>
      <c r="B43" s="33" t="s">
        <v>453</v>
      </c>
      <c r="C43" s="34" t="s">
        <v>454</v>
      </c>
      <c r="D43" s="33" t="s">
        <v>119</v>
      </c>
      <c r="E43" s="35">
        <v>77.3301226565272</v>
      </c>
      <c r="F43" s="33">
        <v>46</v>
      </c>
      <c r="M43" s="33" t="s">
        <v>455</v>
      </c>
      <c r="N43" s="43" t="s">
        <v>456</v>
      </c>
      <c r="O43" s="33" t="s">
        <v>457</v>
      </c>
      <c r="P43" s="33">
        <v>1.05</v>
      </c>
      <c r="Q43" s="83">
        <v>1.05</v>
      </c>
      <c r="R43" s="77" t="s">
        <v>173</v>
      </c>
      <c r="S43" s="78" t="s">
        <v>458</v>
      </c>
      <c r="T43" s="65">
        <v>4</v>
      </c>
      <c r="U43" s="67">
        <v>4</v>
      </c>
      <c r="V43" s="84">
        <v>77.0322580645161</v>
      </c>
      <c r="W43" s="85">
        <v>81.03</v>
      </c>
      <c r="X43" s="86">
        <f t="shared" si="2"/>
        <v>9.048</v>
      </c>
      <c r="Y43" s="109" t="s">
        <v>158</v>
      </c>
    </row>
    <row r="44" s="4" customFormat="1" ht="14.25" spans="1:25">
      <c r="A44" s="16" t="s">
        <v>452</v>
      </c>
      <c r="B44" s="16" t="s">
        <v>459</v>
      </c>
      <c r="C44" s="36" t="s">
        <v>460</v>
      </c>
      <c r="D44" s="16" t="s">
        <v>119</v>
      </c>
      <c r="E44" s="19">
        <v>79.4799764511564</v>
      </c>
      <c r="F44" s="16">
        <v>36</v>
      </c>
      <c r="R44" s="78" t="s">
        <v>439</v>
      </c>
      <c r="S44" s="78" t="s">
        <v>440</v>
      </c>
      <c r="T44" s="65">
        <v>2</v>
      </c>
      <c r="U44" s="87">
        <v>8</v>
      </c>
      <c r="V44" s="53">
        <v>78.0645161290323</v>
      </c>
      <c r="W44" s="53">
        <v>86.06</v>
      </c>
      <c r="X44" s="54">
        <f t="shared" si="2"/>
        <v>8.606</v>
      </c>
      <c r="Y44" s="110"/>
    </row>
    <row r="45" s="4" customFormat="1" ht="14.25" spans="1:25">
      <c r="A45" s="20"/>
      <c r="B45" s="20"/>
      <c r="C45" s="37"/>
      <c r="D45" s="20"/>
      <c r="E45" s="23"/>
      <c r="F45" s="20"/>
      <c r="R45" s="78" t="s">
        <v>173</v>
      </c>
      <c r="S45" s="88" t="s">
        <v>461</v>
      </c>
      <c r="T45" s="65">
        <v>6</v>
      </c>
      <c r="U45" s="89"/>
      <c r="V45" s="56"/>
      <c r="W45" s="56"/>
      <c r="X45" s="57"/>
      <c r="Y45" s="110"/>
    </row>
    <row r="46" s="4" customFormat="1" ht="14.25" spans="1:25">
      <c r="A46" s="16" t="s">
        <v>452</v>
      </c>
      <c r="B46" s="16" t="s">
        <v>462</v>
      </c>
      <c r="C46" s="36" t="s">
        <v>463</v>
      </c>
      <c r="D46" s="16" t="s">
        <v>119</v>
      </c>
      <c r="E46" s="19">
        <v>78.167704375035</v>
      </c>
      <c r="F46" s="16">
        <v>43</v>
      </c>
      <c r="R46" s="77" t="s">
        <v>439</v>
      </c>
      <c r="S46" s="78" t="s">
        <v>63</v>
      </c>
      <c r="T46" s="65">
        <v>2</v>
      </c>
      <c r="U46" s="87">
        <v>4</v>
      </c>
      <c r="V46" s="53">
        <v>77.6451612903226</v>
      </c>
      <c r="W46" s="53">
        <v>81.65</v>
      </c>
      <c r="X46" s="54">
        <f t="shared" ref="X46:X50" si="3">Q46*0.9+W46*0.1</f>
        <v>8.165</v>
      </c>
      <c r="Y46" s="110"/>
    </row>
    <row r="47" s="4" customFormat="1" ht="14.25" spans="1:25">
      <c r="A47" s="20"/>
      <c r="B47" s="20"/>
      <c r="C47" s="37"/>
      <c r="D47" s="20"/>
      <c r="E47" s="23"/>
      <c r="F47" s="20"/>
      <c r="R47" s="77" t="s">
        <v>439</v>
      </c>
      <c r="S47" s="78" t="s">
        <v>57</v>
      </c>
      <c r="T47" s="65">
        <v>2</v>
      </c>
      <c r="U47" s="89"/>
      <c r="V47" s="56"/>
      <c r="W47" s="56"/>
      <c r="X47" s="57"/>
      <c r="Y47" s="110"/>
    </row>
    <row r="48" s="4" customFormat="1" ht="14.25" spans="1:25">
      <c r="A48" s="16" t="s">
        <v>452</v>
      </c>
      <c r="B48" s="16" t="s">
        <v>464</v>
      </c>
      <c r="C48" s="36" t="s">
        <v>465</v>
      </c>
      <c r="D48" s="16" t="s">
        <v>119</v>
      </c>
      <c r="E48" s="19">
        <v>78.3744280135581</v>
      </c>
      <c r="F48" s="16">
        <v>42</v>
      </c>
      <c r="R48" s="77" t="s">
        <v>439</v>
      </c>
      <c r="S48" s="78" t="s">
        <v>466</v>
      </c>
      <c r="T48" s="65">
        <v>1</v>
      </c>
      <c r="U48" s="87">
        <v>3.5</v>
      </c>
      <c r="V48" s="53">
        <v>77.7096774193548</v>
      </c>
      <c r="W48" s="53">
        <v>81.21</v>
      </c>
      <c r="X48" s="54">
        <f t="shared" si="3"/>
        <v>8.121</v>
      </c>
      <c r="Y48" s="110"/>
    </row>
    <row r="49" s="4" customFormat="1" ht="14.25" spans="1:25">
      <c r="A49" s="20"/>
      <c r="B49" s="20"/>
      <c r="C49" s="37"/>
      <c r="D49" s="20"/>
      <c r="E49" s="23"/>
      <c r="F49" s="20"/>
      <c r="R49" s="77" t="s">
        <v>439</v>
      </c>
      <c r="S49" s="78" t="s">
        <v>467</v>
      </c>
      <c r="T49" s="65">
        <v>2.5</v>
      </c>
      <c r="U49" s="89"/>
      <c r="V49" s="56"/>
      <c r="W49" s="56"/>
      <c r="X49" s="57"/>
      <c r="Y49" s="110"/>
    </row>
    <row r="50" s="4" customFormat="1" ht="14.25" spans="1:25">
      <c r="A50" s="16">
        <v>2021</v>
      </c>
      <c r="B50" s="16" t="s">
        <v>468</v>
      </c>
      <c r="C50" s="36" t="s">
        <v>469</v>
      </c>
      <c r="D50" s="16" t="s">
        <v>32</v>
      </c>
      <c r="E50" s="19">
        <v>88.8985814859595</v>
      </c>
      <c r="F50" s="16">
        <v>7</v>
      </c>
      <c r="Q50" s="33"/>
      <c r="R50" s="65" t="s">
        <v>407</v>
      </c>
      <c r="S50" s="66" t="s">
        <v>408</v>
      </c>
      <c r="T50" s="65">
        <v>1</v>
      </c>
      <c r="U50" s="67">
        <v>2.5</v>
      </c>
      <c r="V50" s="71">
        <v>78.6071428571429</v>
      </c>
      <c r="W50" s="53">
        <v>81.11</v>
      </c>
      <c r="X50" s="54">
        <f t="shared" si="3"/>
        <v>8.111</v>
      </c>
      <c r="Y50" s="110"/>
    </row>
    <row r="51" s="4" customFormat="1" ht="14.25" spans="1:25">
      <c r="A51" s="20"/>
      <c r="B51" s="20"/>
      <c r="C51" s="37"/>
      <c r="D51" s="20"/>
      <c r="E51" s="23"/>
      <c r="F51" s="20"/>
      <c r="Q51" s="33"/>
      <c r="R51" s="61" t="s">
        <v>470</v>
      </c>
      <c r="S51" s="62" t="s">
        <v>471</v>
      </c>
      <c r="T51" s="61">
        <v>1.5</v>
      </c>
      <c r="U51" s="67"/>
      <c r="V51" s="76"/>
      <c r="W51" s="56"/>
      <c r="X51" s="57"/>
      <c r="Y51" s="110"/>
    </row>
    <row r="52" s="4" customFormat="1" ht="14.25" spans="1:25">
      <c r="A52" s="16">
        <v>2021</v>
      </c>
      <c r="B52" s="16" t="s">
        <v>472</v>
      </c>
      <c r="C52" s="36" t="s">
        <v>473</v>
      </c>
      <c r="D52" s="16" t="s">
        <v>108</v>
      </c>
      <c r="E52" s="19">
        <v>88.7276867458566</v>
      </c>
      <c r="F52" s="16">
        <v>8</v>
      </c>
      <c r="Q52" s="33"/>
      <c r="R52" s="65" t="s">
        <v>407</v>
      </c>
      <c r="S52" s="66" t="s">
        <v>408</v>
      </c>
      <c r="T52" s="65">
        <v>1</v>
      </c>
      <c r="U52" s="67">
        <v>2.5</v>
      </c>
      <c r="V52" s="64">
        <v>78.4642857142857</v>
      </c>
      <c r="W52" s="71">
        <v>80.96</v>
      </c>
      <c r="X52" s="90">
        <f>Q52*0.9+W52*0.1</f>
        <v>8.096</v>
      </c>
      <c r="Y52" s="110"/>
    </row>
    <row r="53" s="4" customFormat="1" ht="14.25" spans="1:25">
      <c r="A53" s="20"/>
      <c r="B53" s="20"/>
      <c r="C53" s="37"/>
      <c r="D53" s="20"/>
      <c r="E53" s="23"/>
      <c r="F53" s="20"/>
      <c r="Q53" s="33"/>
      <c r="R53" s="68" t="s">
        <v>407</v>
      </c>
      <c r="S53" s="69" t="s">
        <v>474</v>
      </c>
      <c r="T53" s="68">
        <v>1.5</v>
      </c>
      <c r="U53" s="67"/>
      <c r="V53" s="64"/>
      <c r="W53" s="76"/>
      <c r="X53" s="91"/>
      <c r="Y53" s="110"/>
    </row>
    <row r="54" s="4" customFormat="1" ht="14.25" spans="1:25">
      <c r="A54" s="16">
        <v>2021</v>
      </c>
      <c r="B54" s="16" t="s">
        <v>475</v>
      </c>
      <c r="C54" s="36" t="s">
        <v>476</v>
      </c>
      <c r="D54" s="16" t="s">
        <v>119</v>
      </c>
      <c r="E54" s="19">
        <v>89.9913528750079</v>
      </c>
      <c r="F54" s="16">
        <v>6</v>
      </c>
      <c r="Q54" s="33"/>
      <c r="R54" s="77" t="s">
        <v>439</v>
      </c>
      <c r="S54" s="78" t="s">
        <v>440</v>
      </c>
      <c r="T54" s="77">
        <v>2</v>
      </c>
      <c r="U54" s="79">
        <v>3.5</v>
      </c>
      <c r="V54" s="82">
        <v>77.3870967741936</v>
      </c>
      <c r="W54" s="53">
        <f>3.5+77.39</f>
        <v>80.89</v>
      </c>
      <c r="X54" s="54">
        <f>Q54*0.9+W54*0.1</f>
        <v>8.089</v>
      </c>
      <c r="Y54" s="110"/>
    </row>
    <row r="55" s="4" customFormat="1" ht="23" customHeight="1" spans="1:25">
      <c r="A55" s="20"/>
      <c r="B55" s="20"/>
      <c r="C55" s="37"/>
      <c r="D55" s="20"/>
      <c r="E55" s="23"/>
      <c r="F55" s="20"/>
      <c r="Q55" s="33"/>
      <c r="R55" s="77" t="s">
        <v>439</v>
      </c>
      <c r="S55" s="78" t="s">
        <v>477</v>
      </c>
      <c r="T55" s="77">
        <v>1.5</v>
      </c>
      <c r="U55" s="79"/>
      <c r="V55" s="81"/>
      <c r="W55" s="56"/>
      <c r="X55" s="57"/>
      <c r="Y55" s="110"/>
    </row>
    <row r="56" s="4" customFormat="1" ht="14.25" spans="1:25">
      <c r="A56" s="16" t="s">
        <v>452</v>
      </c>
      <c r="B56" s="16" t="s">
        <v>478</v>
      </c>
      <c r="C56" s="36" t="s">
        <v>479</v>
      </c>
      <c r="D56" s="16" t="s">
        <v>203</v>
      </c>
      <c r="E56" s="19">
        <v>79.6523725581897</v>
      </c>
      <c r="F56" s="16">
        <v>35</v>
      </c>
      <c r="R56" s="65" t="s">
        <v>407</v>
      </c>
      <c r="S56" s="66" t="s">
        <v>408</v>
      </c>
      <c r="T56" s="65">
        <v>1</v>
      </c>
      <c r="U56" s="92">
        <v>2</v>
      </c>
      <c r="V56" s="93">
        <v>78.7857142857143</v>
      </c>
      <c r="W56" s="94">
        <v>80.79</v>
      </c>
      <c r="X56" s="54">
        <f>Q56*0.9+W56*0.1</f>
        <v>8.079</v>
      </c>
      <c r="Y56" s="110"/>
    </row>
    <row r="57" s="4" customFormat="1" ht="14.25" spans="1:25">
      <c r="A57" s="20"/>
      <c r="B57" s="20"/>
      <c r="C57" s="37"/>
      <c r="D57" s="20"/>
      <c r="E57" s="23"/>
      <c r="F57" s="20"/>
      <c r="R57" s="61" t="s">
        <v>173</v>
      </c>
      <c r="S57" s="62" t="s">
        <v>112</v>
      </c>
      <c r="T57" s="65">
        <v>1</v>
      </c>
      <c r="U57" s="95"/>
      <c r="V57" s="93"/>
      <c r="W57" s="96"/>
      <c r="X57" s="57"/>
      <c r="Y57" s="110"/>
    </row>
    <row r="58" s="4" customFormat="1" ht="14.25" spans="1:25">
      <c r="A58" s="16">
        <v>2021</v>
      </c>
      <c r="B58" s="16" t="s">
        <v>480</v>
      </c>
      <c r="C58" s="36" t="s">
        <v>481</v>
      </c>
      <c r="D58" s="16" t="s">
        <v>119</v>
      </c>
      <c r="E58" s="19">
        <v>91.7175852352818</v>
      </c>
      <c r="F58" s="16">
        <v>1</v>
      </c>
      <c r="Q58" s="33"/>
      <c r="R58" s="77" t="s">
        <v>173</v>
      </c>
      <c r="S58" s="78" t="s">
        <v>112</v>
      </c>
      <c r="T58" s="77">
        <v>1</v>
      </c>
      <c r="U58" s="97">
        <v>3</v>
      </c>
      <c r="V58" s="80">
        <v>77.5161290322581</v>
      </c>
      <c r="W58" s="71">
        <v>80.52</v>
      </c>
      <c r="X58" s="90">
        <f t="shared" ref="X58:X63" si="4">Q58*0.9+W58*0.1</f>
        <v>8.052</v>
      </c>
      <c r="Y58" s="110"/>
    </row>
    <row r="59" s="4" customFormat="1" ht="14.25" spans="1:25">
      <c r="A59" s="20"/>
      <c r="B59" s="20"/>
      <c r="C59" s="37"/>
      <c r="D59" s="20"/>
      <c r="E59" s="23"/>
      <c r="F59" s="20"/>
      <c r="Q59" s="33"/>
      <c r="R59" s="77" t="s">
        <v>439</v>
      </c>
      <c r="S59" s="78" t="s">
        <v>440</v>
      </c>
      <c r="T59" s="77">
        <v>2</v>
      </c>
      <c r="U59" s="98"/>
      <c r="V59" s="99"/>
      <c r="W59" s="76"/>
      <c r="X59" s="91"/>
      <c r="Y59" s="110"/>
    </row>
    <row r="60" s="4" customFormat="1" ht="14.25" spans="1:25">
      <c r="A60" s="16">
        <v>2021</v>
      </c>
      <c r="B60" s="16" t="s">
        <v>482</v>
      </c>
      <c r="C60" s="36" t="s">
        <v>483</v>
      </c>
      <c r="D60" s="16" t="s">
        <v>119</v>
      </c>
      <c r="E60" s="19">
        <v>79.3336118633899</v>
      </c>
      <c r="F60" s="16">
        <v>37</v>
      </c>
      <c r="R60" s="78" t="s">
        <v>56</v>
      </c>
      <c r="S60" s="100" t="s">
        <v>484</v>
      </c>
      <c r="T60" s="65">
        <v>1.5</v>
      </c>
      <c r="U60" s="87">
        <v>2.5</v>
      </c>
      <c r="V60" s="53">
        <v>77.6451612903226</v>
      </c>
      <c r="W60" s="53">
        <v>80.15</v>
      </c>
      <c r="X60" s="54">
        <f t="shared" si="4"/>
        <v>8.015</v>
      </c>
      <c r="Y60" s="110"/>
    </row>
    <row r="61" s="4" customFormat="1" ht="14.25" spans="1:25">
      <c r="A61" s="20"/>
      <c r="B61" s="20"/>
      <c r="C61" s="37"/>
      <c r="D61" s="20"/>
      <c r="E61" s="23"/>
      <c r="F61" s="20"/>
      <c r="R61" s="78" t="s">
        <v>173</v>
      </c>
      <c r="S61" s="78" t="s">
        <v>112</v>
      </c>
      <c r="T61" s="65">
        <v>1</v>
      </c>
      <c r="U61" s="89"/>
      <c r="V61" s="56"/>
      <c r="W61" s="56"/>
      <c r="X61" s="57"/>
      <c r="Y61" s="110"/>
    </row>
    <row r="62" s="4" customFormat="1" ht="18.75" spans="1:25">
      <c r="A62" s="38">
        <v>2021</v>
      </c>
      <c r="B62" s="33" t="s">
        <v>485</v>
      </c>
      <c r="C62" s="34" t="s">
        <v>486</v>
      </c>
      <c r="D62" s="33" t="s">
        <v>32</v>
      </c>
      <c r="E62" s="35">
        <v>84.1426183869267</v>
      </c>
      <c r="F62" s="33">
        <v>19</v>
      </c>
      <c r="Q62" s="33"/>
      <c r="R62" s="65" t="s">
        <v>407</v>
      </c>
      <c r="S62" s="66" t="s">
        <v>408</v>
      </c>
      <c r="T62" s="65">
        <v>1</v>
      </c>
      <c r="U62" s="67">
        <v>1</v>
      </c>
      <c r="V62" s="64">
        <v>79.0714285714286</v>
      </c>
      <c r="W62" s="101">
        <v>80.0714285714286</v>
      </c>
      <c r="X62" s="86">
        <f t="shared" si="4"/>
        <v>8.00714285714286</v>
      </c>
      <c r="Y62" s="110"/>
    </row>
    <row r="63" s="4" customFormat="1" ht="18.75" spans="1:25">
      <c r="A63" s="38">
        <v>2021</v>
      </c>
      <c r="B63" s="33" t="s">
        <v>487</v>
      </c>
      <c r="C63" s="34" t="s">
        <v>488</v>
      </c>
      <c r="D63" s="33" t="s">
        <v>203</v>
      </c>
      <c r="E63" s="35">
        <v>81.8539770478829</v>
      </c>
      <c r="F63" s="25">
        <v>27</v>
      </c>
      <c r="Q63" s="33"/>
      <c r="R63" s="65" t="s">
        <v>407</v>
      </c>
      <c r="S63" s="66" t="s">
        <v>408</v>
      </c>
      <c r="T63" s="65">
        <v>1</v>
      </c>
      <c r="U63" s="67">
        <v>1</v>
      </c>
      <c r="V63" s="64">
        <v>78.8214285714286</v>
      </c>
      <c r="W63" s="101">
        <v>79.8214285714286</v>
      </c>
      <c r="X63" s="86">
        <f t="shared" si="4"/>
        <v>7.98214285714286</v>
      </c>
      <c r="Y63" s="110"/>
    </row>
    <row r="64" s="5" customFormat="1" ht="18.75" spans="1:26">
      <c r="A64" s="39">
        <v>2021</v>
      </c>
      <c r="B64" s="40" t="s">
        <v>489</v>
      </c>
      <c r="C64" s="34" t="s">
        <v>490</v>
      </c>
      <c r="D64" s="40" t="s">
        <v>203</v>
      </c>
      <c r="E64" s="41">
        <v>81.1575115474637</v>
      </c>
      <c r="F64" s="40">
        <v>29</v>
      </c>
      <c r="Q64" s="40"/>
      <c r="R64" s="40" t="s">
        <v>407</v>
      </c>
      <c r="S64" s="40" t="s">
        <v>408</v>
      </c>
      <c r="T64" s="102">
        <v>1</v>
      </c>
      <c r="U64" s="103">
        <v>1</v>
      </c>
      <c r="V64" s="104">
        <v>78.7857142857143</v>
      </c>
      <c r="W64" s="105">
        <v>79.7857142857143</v>
      </c>
      <c r="X64" s="106">
        <v>7.97857142857143</v>
      </c>
      <c r="Y64" s="111"/>
      <c r="Z64" s="113" t="s">
        <v>491</v>
      </c>
    </row>
    <row r="65" s="5" customFormat="1" ht="18.75" spans="1:26">
      <c r="A65" s="40" t="s">
        <v>452</v>
      </c>
      <c r="B65" s="40" t="s">
        <v>492</v>
      </c>
      <c r="C65" s="34" t="s">
        <v>493</v>
      </c>
      <c r="D65" s="40" t="s">
        <v>143</v>
      </c>
      <c r="E65" s="41">
        <v>79.2478598855281</v>
      </c>
      <c r="F65" s="40">
        <v>38</v>
      </c>
      <c r="R65" s="102" t="s">
        <v>407</v>
      </c>
      <c r="S65" s="102" t="s">
        <v>408</v>
      </c>
      <c r="T65" s="102">
        <v>1</v>
      </c>
      <c r="U65" s="103">
        <v>1</v>
      </c>
      <c r="V65" s="115">
        <v>78.7857142857143</v>
      </c>
      <c r="W65" s="116">
        <v>79.79</v>
      </c>
      <c r="X65" s="106">
        <v>7.979</v>
      </c>
      <c r="Y65" s="131"/>
      <c r="Z65" s="132"/>
    </row>
    <row r="66" s="4" customFormat="1" ht="18.75" spans="1:25">
      <c r="A66" s="38">
        <v>2021</v>
      </c>
      <c r="B66" s="33" t="s">
        <v>494</v>
      </c>
      <c r="C66" s="33" t="s">
        <v>495</v>
      </c>
      <c r="D66" s="33" t="s">
        <v>203</v>
      </c>
      <c r="E66" s="35">
        <v>91.2818098966424</v>
      </c>
      <c r="F66" s="25">
        <v>3</v>
      </c>
      <c r="Q66" s="33"/>
      <c r="R66" s="65" t="s">
        <v>407</v>
      </c>
      <c r="S66" s="65" t="s">
        <v>408</v>
      </c>
      <c r="T66" s="65">
        <v>1</v>
      </c>
      <c r="U66" s="67">
        <v>1</v>
      </c>
      <c r="V66" s="117">
        <v>78.78</v>
      </c>
      <c r="W66" s="101">
        <v>79.78</v>
      </c>
      <c r="X66" s="118">
        <v>7.978</v>
      </c>
      <c r="Y66" s="133"/>
    </row>
    <row r="67" s="4" customFormat="1" ht="18.75" spans="1:24">
      <c r="A67" s="38">
        <v>2021</v>
      </c>
      <c r="B67" s="33" t="s">
        <v>496</v>
      </c>
      <c r="C67" s="33" t="s">
        <v>497</v>
      </c>
      <c r="D67" s="33" t="s">
        <v>32</v>
      </c>
      <c r="E67" s="35">
        <v>81.816023108619</v>
      </c>
      <c r="F67" s="33">
        <v>28</v>
      </c>
      <c r="Q67" s="33"/>
      <c r="R67" s="119" t="s">
        <v>407</v>
      </c>
      <c r="S67" s="119" t="s">
        <v>408</v>
      </c>
      <c r="T67" s="119">
        <v>1</v>
      </c>
      <c r="U67" s="120">
        <v>1</v>
      </c>
      <c r="V67" s="117">
        <v>78.75</v>
      </c>
      <c r="W67" s="101">
        <v>79.75</v>
      </c>
      <c r="X67" s="118">
        <v>7.975</v>
      </c>
    </row>
    <row r="68" s="4" customFormat="1" ht="18.75" spans="1:24">
      <c r="A68" s="33" t="s">
        <v>452</v>
      </c>
      <c r="B68" s="33" t="s">
        <v>498</v>
      </c>
      <c r="C68" s="33" t="s">
        <v>499</v>
      </c>
      <c r="D68" s="33" t="s">
        <v>119</v>
      </c>
      <c r="E68" s="35">
        <v>78.0230819343545</v>
      </c>
      <c r="F68" s="33">
        <v>44</v>
      </c>
      <c r="R68" s="78" t="s">
        <v>439</v>
      </c>
      <c r="S68" s="78" t="s">
        <v>440</v>
      </c>
      <c r="T68" s="119">
        <v>2</v>
      </c>
      <c r="U68" s="120">
        <v>2</v>
      </c>
      <c r="V68" s="84">
        <v>77.6774193548387</v>
      </c>
      <c r="W68" s="121">
        <v>79.68</v>
      </c>
      <c r="X68" s="118">
        <v>7.968</v>
      </c>
    </row>
    <row r="69" s="6" customFormat="1" ht="18.75" spans="1:24">
      <c r="A69" s="38">
        <v>2021</v>
      </c>
      <c r="B69" s="33" t="s">
        <v>500</v>
      </c>
      <c r="C69" s="33" t="s">
        <v>501</v>
      </c>
      <c r="D69" s="33" t="s">
        <v>32</v>
      </c>
      <c r="E69" s="35">
        <v>83.5057410780215</v>
      </c>
      <c r="F69" s="33">
        <v>22</v>
      </c>
      <c r="G69" s="4"/>
      <c r="H69" s="4"/>
      <c r="I69" s="4"/>
      <c r="J69" s="4"/>
      <c r="K69" s="4"/>
      <c r="L69" s="4"/>
      <c r="M69" s="4"/>
      <c r="N69" s="4"/>
      <c r="O69" s="4"/>
      <c r="P69" s="114"/>
      <c r="Q69" s="33"/>
      <c r="R69" s="119" t="s">
        <v>407</v>
      </c>
      <c r="S69" s="119" t="s">
        <v>408</v>
      </c>
      <c r="T69" s="119">
        <v>1</v>
      </c>
      <c r="U69" s="120">
        <v>1</v>
      </c>
      <c r="V69" s="117">
        <v>78.6785714285714</v>
      </c>
      <c r="W69" s="101">
        <v>79.6785714285714</v>
      </c>
      <c r="X69" s="118">
        <v>7.96785714285714</v>
      </c>
    </row>
    <row r="70" s="4" customFormat="1" ht="18.75" spans="1:24">
      <c r="A70" s="38">
        <v>2021</v>
      </c>
      <c r="B70" s="33" t="s">
        <v>502</v>
      </c>
      <c r="C70" s="33" t="s">
        <v>503</v>
      </c>
      <c r="D70" s="33" t="s">
        <v>119</v>
      </c>
      <c r="E70" s="35">
        <v>84.6372476326207</v>
      </c>
      <c r="F70" s="33">
        <v>18</v>
      </c>
      <c r="Q70" s="33"/>
      <c r="R70" s="65" t="s">
        <v>173</v>
      </c>
      <c r="S70" s="65" t="s">
        <v>112</v>
      </c>
      <c r="T70" s="65">
        <v>1</v>
      </c>
      <c r="U70" s="67">
        <v>1</v>
      </c>
      <c r="V70" s="85">
        <v>78.5483870967742</v>
      </c>
      <c r="W70" s="101">
        <v>79.55</v>
      </c>
      <c r="X70" s="118">
        <v>7.955</v>
      </c>
    </row>
    <row r="71" s="4" customFormat="1" ht="18.75" spans="1:24">
      <c r="A71" s="33" t="s">
        <v>452</v>
      </c>
      <c r="B71" s="33" t="s">
        <v>504</v>
      </c>
      <c r="C71" s="33" t="s">
        <v>505</v>
      </c>
      <c r="D71" s="33" t="s">
        <v>32</v>
      </c>
      <c r="E71" s="35">
        <v>79.1422118973994</v>
      </c>
      <c r="F71" s="25">
        <v>39</v>
      </c>
      <c r="R71" s="122" t="s">
        <v>407</v>
      </c>
      <c r="S71" s="122" t="s">
        <v>408</v>
      </c>
      <c r="T71" s="122">
        <v>1</v>
      </c>
      <c r="U71" s="123">
        <v>1</v>
      </c>
      <c r="V71" s="124">
        <v>78.4642857142857</v>
      </c>
      <c r="W71" s="121">
        <v>79.46</v>
      </c>
      <c r="X71" s="118">
        <v>7.946</v>
      </c>
    </row>
    <row r="72" s="4" customFormat="1" ht="18.75" spans="1:24">
      <c r="A72" s="38">
        <v>2021</v>
      </c>
      <c r="B72" s="33" t="s">
        <v>506</v>
      </c>
      <c r="C72" s="33" t="s">
        <v>507</v>
      </c>
      <c r="D72" s="33" t="s">
        <v>32</v>
      </c>
      <c r="E72" s="35">
        <v>88.4807293771454</v>
      </c>
      <c r="F72" s="33">
        <v>10</v>
      </c>
      <c r="Q72" s="33"/>
      <c r="R72" s="122" t="s">
        <v>407</v>
      </c>
      <c r="S72" s="122" t="s">
        <v>408</v>
      </c>
      <c r="T72" s="122">
        <v>1</v>
      </c>
      <c r="U72" s="123">
        <v>1</v>
      </c>
      <c r="V72" s="64">
        <v>78.3214285714286</v>
      </c>
      <c r="W72" s="101">
        <v>79.3214285714286</v>
      </c>
      <c r="X72" s="118">
        <v>7.93214285714286</v>
      </c>
    </row>
    <row r="73" s="4" customFormat="1" ht="18.75" spans="1:24">
      <c r="A73" s="38">
        <v>2021</v>
      </c>
      <c r="B73" s="33" t="s">
        <v>508</v>
      </c>
      <c r="C73" s="33" t="s">
        <v>509</v>
      </c>
      <c r="D73" s="33" t="s">
        <v>32</v>
      </c>
      <c r="E73" s="35">
        <v>80.8307533539732</v>
      </c>
      <c r="F73" s="25">
        <v>32</v>
      </c>
      <c r="Q73" s="33"/>
      <c r="R73" s="122" t="s">
        <v>407</v>
      </c>
      <c r="S73" s="122" t="s">
        <v>408</v>
      </c>
      <c r="T73" s="122">
        <v>1</v>
      </c>
      <c r="U73" s="123">
        <v>1</v>
      </c>
      <c r="V73" s="64">
        <v>78.2857142857143</v>
      </c>
      <c r="W73" s="101">
        <v>79.2857142857143</v>
      </c>
      <c r="X73" s="118">
        <v>7.92857142857143</v>
      </c>
    </row>
    <row r="74" s="4" customFormat="1" ht="25.5" spans="1:25">
      <c r="A74" s="38">
        <v>2021</v>
      </c>
      <c r="B74" s="33" t="s">
        <v>510</v>
      </c>
      <c r="C74" s="33" t="s">
        <v>511</v>
      </c>
      <c r="D74" s="33" t="s">
        <v>119</v>
      </c>
      <c r="E74" s="35">
        <v>85.844895582474</v>
      </c>
      <c r="F74" s="33">
        <v>12</v>
      </c>
      <c r="Q74" s="33"/>
      <c r="R74" s="77" t="s">
        <v>439</v>
      </c>
      <c r="S74" s="78" t="s">
        <v>484</v>
      </c>
      <c r="T74" s="77">
        <v>1.5</v>
      </c>
      <c r="U74" s="79">
        <v>1.5</v>
      </c>
      <c r="V74" s="84">
        <v>77.7096774193548</v>
      </c>
      <c r="W74" s="101">
        <v>79.21</v>
      </c>
      <c r="X74" s="86">
        <f>Q74*0.9+W74*0.1</f>
        <v>7.921</v>
      </c>
      <c r="Y74" s="134"/>
    </row>
    <row r="75" s="4" customFormat="1" ht="18.75" spans="1:24">
      <c r="A75" s="38">
        <v>2021</v>
      </c>
      <c r="B75" s="33" t="s">
        <v>512</v>
      </c>
      <c r="C75" s="33" t="s">
        <v>513</v>
      </c>
      <c r="D75" s="33" t="s">
        <v>32</v>
      </c>
      <c r="E75" s="35">
        <v>84.922543345031</v>
      </c>
      <c r="F75" s="33">
        <v>17</v>
      </c>
      <c r="Q75" s="33"/>
      <c r="R75" s="119" t="s">
        <v>407</v>
      </c>
      <c r="S75" s="119" t="s">
        <v>408</v>
      </c>
      <c r="T75" s="119">
        <v>1</v>
      </c>
      <c r="U75" s="120">
        <v>1</v>
      </c>
      <c r="V75" s="117">
        <v>77.5357142857143</v>
      </c>
      <c r="W75" s="101">
        <v>78.5357142857143</v>
      </c>
      <c r="X75" s="118">
        <v>7.85357142857143</v>
      </c>
    </row>
    <row r="76" s="4" customFormat="1" ht="18.75" spans="1:24">
      <c r="A76" s="38">
        <v>2021</v>
      </c>
      <c r="B76" s="33" t="s">
        <v>514</v>
      </c>
      <c r="C76" s="33" t="s">
        <v>515</v>
      </c>
      <c r="D76" s="33" t="s">
        <v>119</v>
      </c>
      <c r="E76" s="35">
        <v>83.5295955451618</v>
      </c>
      <c r="F76" s="25">
        <v>21</v>
      </c>
      <c r="Q76" s="33"/>
      <c r="R76" s="125"/>
      <c r="S76" s="125"/>
      <c r="T76" s="125"/>
      <c r="U76" s="125"/>
      <c r="V76" s="101">
        <v>77.9677419354839</v>
      </c>
      <c r="W76" s="101">
        <v>77.9677419354839</v>
      </c>
      <c r="X76" s="118">
        <v>7.79677419354839</v>
      </c>
    </row>
    <row r="77" s="4" customFormat="1" ht="18.75" spans="1:24">
      <c r="A77" s="33" t="s">
        <v>452</v>
      </c>
      <c r="B77" s="33" t="s">
        <v>516</v>
      </c>
      <c r="C77" s="33" t="s">
        <v>517</v>
      </c>
      <c r="D77" s="33" t="s">
        <v>119</v>
      </c>
      <c r="E77" s="35">
        <v>78.7658432721036</v>
      </c>
      <c r="F77" s="33">
        <v>41</v>
      </c>
      <c r="R77" s="125"/>
      <c r="S77" s="125"/>
      <c r="T77" s="125"/>
      <c r="U77" s="125"/>
      <c r="V77" s="124">
        <v>77.87</v>
      </c>
      <c r="W77" s="121">
        <v>77.87</v>
      </c>
      <c r="X77" s="118">
        <v>7.787</v>
      </c>
    </row>
    <row r="78" s="4" customFormat="1" ht="18.75" spans="1:24">
      <c r="A78" s="38">
        <v>2021</v>
      </c>
      <c r="B78" s="33" t="s">
        <v>518</v>
      </c>
      <c r="C78" s="33" t="s">
        <v>519</v>
      </c>
      <c r="D78" s="33" t="s">
        <v>119</v>
      </c>
      <c r="E78" s="35">
        <v>82.4019418823326</v>
      </c>
      <c r="F78" s="25">
        <v>25</v>
      </c>
      <c r="Q78" s="33"/>
      <c r="R78" s="126" t="s">
        <v>439</v>
      </c>
      <c r="S78" s="69" t="s">
        <v>484</v>
      </c>
      <c r="T78" s="68">
        <v>1.5</v>
      </c>
      <c r="U78" s="127">
        <v>1.5</v>
      </c>
      <c r="V78" s="124">
        <v>76.1612903225806</v>
      </c>
      <c r="W78" s="101">
        <v>77.66</v>
      </c>
      <c r="X78" s="118">
        <v>7.766</v>
      </c>
    </row>
    <row r="79" s="4" customFormat="1" ht="18.75" spans="1:24">
      <c r="A79" s="38">
        <v>2021</v>
      </c>
      <c r="B79" s="33" t="s">
        <v>520</v>
      </c>
      <c r="C79" s="33" t="s">
        <v>521</v>
      </c>
      <c r="D79" s="33" t="s">
        <v>119</v>
      </c>
      <c r="E79" s="35">
        <v>81.0873302962807</v>
      </c>
      <c r="F79" s="33">
        <v>30</v>
      </c>
      <c r="Q79" s="33"/>
      <c r="V79" s="93">
        <v>76.8709677419355</v>
      </c>
      <c r="W79" s="101">
        <v>76.8709677419355</v>
      </c>
      <c r="X79" s="118">
        <v>7.68709677419355</v>
      </c>
    </row>
    <row r="80" s="4" customFormat="1" ht="18.75" spans="1:24">
      <c r="A80" s="17">
        <v>2021</v>
      </c>
      <c r="B80" s="17" t="s">
        <v>522</v>
      </c>
      <c r="C80" s="17" t="s">
        <v>523</v>
      </c>
      <c r="D80" s="17" t="s">
        <v>119</v>
      </c>
      <c r="E80" s="19">
        <v>77.4354307922703</v>
      </c>
      <c r="F80" s="21">
        <v>45</v>
      </c>
      <c r="V80" s="124">
        <v>76.71</v>
      </c>
      <c r="W80" s="121">
        <v>76.71</v>
      </c>
      <c r="X80" s="118">
        <v>7.671</v>
      </c>
    </row>
    <row r="81" s="4" customFormat="1" ht="18.75" spans="1:24">
      <c r="A81" s="33" t="s">
        <v>452</v>
      </c>
      <c r="B81" s="33" t="s">
        <v>524</v>
      </c>
      <c r="C81" s="33" t="s">
        <v>525</v>
      </c>
      <c r="D81" s="33" t="s">
        <v>119</v>
      </c>
      <c r="E81" s="35">
        <v>79.110381685407</v>
      </c>
      <c r="F81" s="33">
        <v>40</v>
      </c>
      <c r="V81" s="128">
        <v>76.58</v>
      </c>
      <c r="W81" s="129">
        <v>76.58</v>
      </c>
      <c r="X81" s="130">
        <v>7.658</v>
      </c>
    </row>
    <row r="82" s="4" customFormat="1" ht="18.75" spans="1:24">
      <c r="A82" s="38">
        <v>2021</v>
      </c>
      <c r="B82" s="33" t="s">
        <v>526</v>
      </c>
      <c r="C82" s="33" t="s">
        <v>527</v>
      </c>
      <c r="D82" s="33" t="s">
        <v>119</v>
      </c>
      <c r="E82" s="35">
        <v>84.9902874447238</v>
      </c>
      <c r="F82" s="33">
        <v>16</v>
      </c>
      <c r="V82" s="93">
        <v>76.55</v>
      </c>
      <c r="W82" s="93">
        <v>76.55</v>
      </c>
      <c r="X82" s="118">
        <v>7.655</v>
      </c>
    </row>
  </sheetData>
  <mergeCells count="247">
    <mergeCell ref="A1:X1"/>
    <mergeCell ref="G2:L2"/>
    <mergeCell ref="M2:P2"/>
    <mergeCell ref="R2:W2"/>
    <mergeCell ref="A2:A3"/>
    <mergeCell ref="A4:A7"/>
    <mergeCell ref="A8:A10"/>
    <mergeCell ref="A11:A14"/>
    <mergeCell ref="A15:A17"/>
    <mergeCell ref="A18:A20"/>
    <mergeCell ref="A21:A23"/>
    <mergeCell ref="A24:A25"/>
    <mergeCell ref="A26:A28"/>
    <mergeCell ref="A29:A31"/>
    <mergeCell ref="A32:A34"/>
    <mergeCell ref="A35:A36"/>
    <mergeCell ref="A37:A38"/>
    <mergeCell ref="A39:A40"/>
    <mergeCell ref="A41:A42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B2:B3"/>
    <mergeCell ref="B4:B7"/>
    <mergeCell ref="B8:B10"/>
    <mergeCell ref="B11:B14"/>
    <mergeCell ref="B15:B17"/>
    <mergeCell ref="B18:B20"/>
    <mergeCell ref="B21:B23"/>
    <mergeCell ref="B24:B25"/>
    <mergeCell ref="B26:B28"/>
    <mergeCell ref="B29:B31"/>
    <mergeCell ref="B32:B34"/>
    <mergeCell ref="B35:B36"/>
    <mergeCell ref="B37:B38"/>
    <mergeCell ref="B39:B40"/>
    <mergeCell ref="B41:B42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C2:C3"/>
    <mergeCell ref="C4:C7"/>
    <mergeCell ref="C8:C10"/>
    <mergeCell ref="C11:C14"/>
    <mergeCell ref="C15:C17"/>
    <mergeCell ref="C18:C20"/>
    <mergeCell ref="C21:C23"/>
    <mergeCell ref="C24:C25"/>
    <mergeCell ref="C26:C28"/>
    <mergeCell ref="C29:C31"/>
    <mergeCell ref="C32:C34"/>
    <mergeCell ref="C35:C36"/>
    <mergeCell ref="C37:C38"/>
    <mergeCell ref="C39:C40"/>
    <mergeCell ref="C41:C42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D2:D3"/>
    <mergeCell ref="D4:D7"/>
    <mergeCell ref="D8:D10"/>
    <mergeCell ref="D11:D14"/>
    <mergeCell ref="D15:D17"/>
    <mergeCell ref="D18:D20"/>
    <mergeCell ref="D21:D23"/>
    <mergeCell ref="D24:D25"/>
    <mergeCell ref="D26:D28"/>
    <mergeCell ref="D29:D31"/>
    <mergeCell ref="D32:D34"/>
    <mergeCell ref="D35:D36"/>
    <mergeCell ref="D37:D38"/>
    <mergeCell ref="D39:D40"/>
    <mergeCell ref="D41:D42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E2:E3"/>
    <mergeCell ref="E4:E7"/>
    <mergeCell ref="E8:E10"/>
    <mergeCell ref="E11:E14"/>
    <mergeCell ref="E15:E17"/>
    <mergeCell ref="E18:E20"/>
    <mergeCell ref="E21:E23"/>
    <mergeCell ref="E24:E25"/>
    <mergeCell ref="E26:E28"/>
    <mergeCell ref="E29:E31"/>
    <mergeCell ref="E32:E34"/>
    <mergeCell ref="E35:E36"/>
    <mergeCell ref="E37:E38"/>
    <mergeCell ref="E39:E40"/>
    <mergeCell ref="E41:E42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F2:F3"/>
    <mergeCell ref="F4:F7"/>
    <mergeCell ref="F8:F10"/>
    <mergeCell ref="F11:F14"/>
    <mergeCell ref="F15:F17"/>
    <mergeCell ref="F18:F20"/>
    <mergeCell ref="F21:F23"/>
    <mergeCell ref="F24:F25"/>
    <mergeCell ref="F26:F28"/>
    <mergeCell ref="F29:F31"/>
    <mergeCell ref="F32:F34"/>
    <mergeCell ref="F35:F36"/>
    <mergeCell ref="F37:F38"/>
    <mergeCell ref="F39:F40"/>
    <mergeCell ref="F41:F42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Q2:Q3"/>
    <mergeCell ref="U4:U7"/>
    <mergeCell ref="U8:U10"/>
    <mergeCell ref="U11:U14"/>
    <mergeCell ref="U15:U17"/>
    <mergeCell ref="U18:U20"/>
    <mergeCell ref="U21:U23"/>
    <mergeCell ref="U24:U25"/>
    <mergeCell ref="U26:U28"/>
    <mergeCell ref="U29:U31"/>
    <mergeCell ref="U32:U34"/>
    <mergeCell ref="U35:U36"/>
    <mergeCell ref="U37:U38"/>
    <mergeCell ref="U39:U40"/>
    <mergeCell ref="U41:U42"/>
    <mergeCell ref="U44:U45"/>
    <mergeCell ref="U46:U47"/>
    <mergeCell ref="U48:U49"/>
    <mergeCell ref="U50:U51"/>
    <mergeCell ref="U52:U53"/>
    <mergeCell ref="U54:U55"/>
    <mergeCell ref="U56:U57"/>
    <mergeCell ref="U58:U59"/>
    <mergeCell ref="U60:U61"/>
    <mergeCell ref="V4:V7"/>
    <mergeCell ref="V8:V10"/>
    <mergeCell ref="V11:V14"/>
    <mergeCell ref="V15:V17"/>
    <mergeCell ref="V18:V20"/>
    <mergeCell ref="V21:V23"/>
    <mergeCell ref="V24:V25"/>
    <mergeCell ref="V26:V28"/>
    <mergeCell ref="V29:V31"/>
    <mergeCell ref="V32:V34"/>
    <mergeCell ref="V35:V36"/>
    <mergeCell ref="V37:V38"/>
    <mergeCell ref="V39:V40"/>
    <mergeCell ref="V41:V42"/>
    <mergeCell ref="V44:V45"/>
    <mergeCell ref="V46:V47"/>
    <mergeCell ref="V48:V49"/>
    <mergeCell ref="V50:V51"/>
    <mergeCell ref="V52:V53"/>
    <mergeCell ref="V54:V55"/>
    <mergeCell ref="V56:V57"/>
    <mergeCell ref="V58:V59"/>
    <mergeCell ref="V60:V61"/>
    <mergeCell ref="W4:W7"/>
    <mergeCell ref="W8:W10"/>
    <mergeCell ref="W11:W14"/>
    <mergeCell ref="W15:W17"/>
    <mergeCell ref="W18:W20"/>
    <mergeCell ref="W21:W23"/>
    <mergeCell ref="W24:W25"/>
    <mergeCell ref="W26:W28"/>
    <mergeCell ref="W29:W31"/>
    <mergeCell ref="W32:W34"/>
    <mergeCell ref="W35:W36"/>
    <mergeCell ref="W37:W38"/>
    <mergeCell ref="W39:W40"/>
    <mergeCell ref="W41:W42"/>
    <mergeCell ref="W44:W45"/>
    <mergeCell ref="W46:W47"/>
    <mergeCell ref="W48:W49"/>
    <mergeCell ref="W50:W51"/>
    <mergeCell ref="W52:W53"/>
    <mergeCell ref="W54:W55"/>
    <mergeCell ref="W56:W57"/>
    <mergeCell ref="W58:W59"/>
    <mergeCell ref="W60:W61"/>
    <mergeCell ref="X2:X3"/>
    <mergeCell ref="X4:X7"/>
    <mergeCell ref="X8:X10"/>
    <mergeCell ref="X11:X14"/>
    <mergeCell ref="X15:X17"/>
    <mergeCell ref="X18:X20"/>
    <mergeCell ref="X21:X23"/>
    <mergeCell ref="X24:X25"/>
    <mergeCell ref="X26:X28"/>
    <mergeCell ref="X29:X31"/>
    <mergeCell ref="X32:X34"/>
    <mergeCell ref="X35:X36"/>
    <mergeCell ref="X37:X38"/>
    <mergeCell ref="X39:X40"/>
    <mergeCell ref="X41:X42"/>
    <mergeCell ref="X44:X45"/>
    <mergeCell ref="X46:X47"/>
    <mergeCell ref="X48:X49"/>
    <mergeCell ref="X50:X51"/>
    <mergeCell ref="X52:X53"/>
    <mergeCell ref="X54:X55"/>
    <mergeCell ref="X56:X57"/>
    <mergeCell ref="X58:X59"/>
    <mergeCell ref="X60:X61"/>
    <mergeCell ref="Y2:Y3"/>
    <mergeCell ref="Y4:Y25"/>
    <mergeCell ref="Y26:Y42"/>
    <mergeCell ref="Y43:Y64"/>
    <mergeCell ref="Z64:Z6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21级博士研究生 </vt:lpstr>
      <vt:lpstr>20级硕士研究生</vt:lpstr>
      <vt:lpstr>21级学科教学类</vt:lpstr>
      <vt:lpstr>21级自然科学类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2021-10-18T03:40:00Z</dcterms:created>
  <dcterms:modified xsi:type="dcterms:W3CDTF">2022-10-21T14:31:18Z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1ACE236269AA4AB88D1A008982A9250C</vt:lpwstr>
  </property>
  <property fmtid="{D5CDD505-2E9C-101B-9397-08002B2CF9AE}" pid="3" name="KSOProductBuildVer">
    <vt:lpwstr>2052-11.1.0.12598</vt:lpwstr>
  </property>
</Properties>
</file>